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bdd36fc1fcc273/Escritorio/Dictado de Curso/Intensivo/"/>
    </mc:Choice>
  </mc:AlternateContent>
  <xr:revisionPtr revIDLastSave="0" documentId="8_{C6A077F8-08EB-49BB-B90C-282B168DA6D9}" xr6:coauthVersionLast="47" xr6:coauthVersionMax="47" xr10:uidLastSave="{00000000-0000-0000-0000-000000000000}"/>
  <bookViews>
    <workbookView xWindow="-110" yWindow="-110" windowWidth="19420" windowHeight="10300" activeTab="2" xr2:uid="{2078ED89-5B23-41F3-A02C-297F33C403D2}"/>
  </bookViews>
  <sheets>
    <sheet name="Ejmplo 1" sheetId="1" r:id="rId1"/>
    <sheet name="Ejemplo 2" sheetId="2" r:id="rId2"/>
    <sheet name="Costeo por OT y Proceso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3" l="1"/>
  <c r="B17" i="3"/>
  <c r="C27" i="3"/>
  <c r="C28" i="3" s="1"/>
  <c r="D27" i="3"/>
  <c r="D28" i="3" s="1"/>
  <c r="B28" i="3"/>
  <c r="D26" i="3"/>
  <c r="C26" i="3"/>
  <c r="B26" i="3"/>
  <c r="C16" i="3"/>
  <c r="C17" i="3" s="1"/>
  <c r="D16" i="3"/>
  <c r="D17" i="3" s="1"/>
  <c r="B16" i="3"/>
  <c r="E11" i="3"/>
  <c r="E10" i="3"/>
  <c r="E9" i="3"/>
  <c r="D12" i="3"/>
  <c r="C12" i="3"/>
  <c r="B12" i="3"/>
  <c r="B40" i="2"/>
  <c r="B43" i="2" s="1"/>
  <c r="B25" i="2"/>
  <c r="B26" i="2" s="1"/>
  <c r="B13" i="2"/>
  <c r="B11" i="2"/>
  <c r="B10" i="2"/>
  <c r="B12" i="1"/>
  <c r="B10" i="1"/>
  <c r="E12" i="3" l="1"/>
  <c r="B41" i="2"/>
  <c r="B28" i="2"/>
</calcChain>
</file>

<file path=xl/sharedStrings.xml><?xml version="1.0" encoding="utf-8"?>
<sst xmlns="http://schemas.openxmlformats.org/spreadsheetml/2006/main" count="92" uniqueCount="48">
  <si>
    <t>Precio de venta</t>
  </si>
  <si>
    <t>Costo Variable</t>
  </si>
  <si>
    <t>$</t>
  </si>
  <si>
    <t>Sueldos</t>
  </si>
  <si>
    <t>Alquiler del local</t>
  </si>
  <si>
    <t>Servicios Diversos</t>
  </si>
  <si>
    <t>Q</t>
  </si>
  <si>
    <t>Costos Fijos / ( Precio - Costo Variable Unitario)</t>
  </si>
  <si>
    <t>$/unidad</t>
  </si>
  <si>
    <t>Costos Fijos</t>
  </si>
  <si>
    <t>unidades</t>
  </si>
  <si>
    <t>Escenario 1 ( Base)</t>
  </si>
  <si>
    <t>Costo variable unitario</t>
  </si>
  <si>
    <t>Costos fijos mensuales</t>
  </si>
  <si>
    <t>Producción y ventas</t>
  </si>
  <si>
    <t>Unidades/mes</t>
  </si>
  <si>
    <t>Precio de venta unitario</t>
  </si>
  <si>
    <t>Margen de Contribución</t>
  </si>
  <si>
    <t>$/ unidad</t>
  </si>
  <si>
    <t>Q ( punto de equilibrio)</t>
  </si>
  <si>
    <t>Utilidad</t>
  </si>
  <si>
    <t>Escenario 2 ( Base)</t>
  </si>
  <si>
    <t>Escenario 3 ( Base)</t>
  </si>
  <si>
    <t>Inventario de materiales</t>
  </si>
  <si>
    <t>Inventario de producción en proceso</t>
  </si>
  <si>
    <t>Inventario de articulos terminados</t>
  </si>
  <si>
    <t>Orden 30</t>
  </si>
  <si>
    <t>Orden 31</t>
  </si>
  <si>
    <t>Orden 32</t>
  </si>
  <si>
    <t>Total</t>
  </si>
  <si>
    <t>M D F</t>
  </si>
  <si>
    <t>Compra de materiales a credito</t>
  </si>
  <si>
    <t>TOTAL</t>
  </si>
  <si>
    <t>Materiales requeridos</t>
  </si>
  <si>
    <t>Mano de obra (h)</t>
  </si>
  <si>
    <t>Costos Indirectos aplicados con base en el costo de MOD</t>
  </si>
  <si>
    <t>Inicio</t>
  </si>
  <si>
    <t>Proceso</t>
  </si>
  <si>
    <t>Final</t>
  </si>
  <si>
    <t>Horas hombre ( h)</t>
  </si>
  <si>
    <t>Precio de MO ( $/h)</t>
  </si>
  <si>
    <t>MOD ( $)</t>
  </si>
  <si>
    <t>CIF</t>
  </si>
  <si>
    <t>Tasa de aplicación de CIF ( $/ h)</t>
  </si>
  <si>
    <t>Mano de obra directa ( $)</t>
  </si>
  <si>
    <t>Saldo final</t>
  </si>
  <si>
    <t>Saldo inicial</t>
  </si>
  <si>
    <t>31/4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</si>
</sst>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2" borderId="0" xfId="0" applyFill="1"/>
    <xf numFmtId="43" fontId="0" fillId="0" borderId="0" xfId="1" applyFont="1"/>
    <xf numFmtId="43" fontId="0" fillId="0" borderId="0" xfId="0" applyNumberFormat="1"/>
    <xf numFmtId="0" fontId="0" fillId="0" borderId="1" xfId="0" applyBorder="1"/>
    <xf numFmtId="43" fontId="0" fillId="0" borderId="1" xfId="0" applyNumberFormat="1" applyBorder="1"/>
    <xf numFmtId="43" fontId="0" fillId="3" borderId="1" xfId="0" applyNumberFormat="1" applyFill="1" applyBorder="1"/>
    <xf numFmtId="43" fontId="0" fillId="4" borderId="1" xfId="0" applyNumberFormat="1" applyFill="1" applyBorder="1"/>
    <xf numFmtId="43" fontId="0" fillId="5" borderId="1" xfId="0" applyNumberFormat="1" applyFill="1" applyBorder="1"/>
    <xf numFmtId="2" fontId="0" fillId="0" borderId="0" xfId="0" applyNumberFormat="1"/>
    <xf numFmtId="16" fontId="0" fillId="0" borderId="0" xfId="0" applyNumberFormat="1"/>
    <xf numFmtId="43" fontId="0" fillId="5" borderId="0" xfId="1" applyFont="1" applyFill="1"/>
    <xf numFmtId="43" fontId="0" fillId="5" borderId="0" xfId="0" applyNumberForma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59CD3-B396-4E94-AED7-6429147B0008}">
  <dimension ref="A3:E12"/>
  <sheetViews>
    <sheetView zoomScale="90" zoomScaleNormal="90" workbookViewId="0">
      <selection activeCell="B16" sqref="B16"/>
    </sheetView>
  </sheetViews>
  <sheetFormatPr baseColWidth="10" defaultRowHeight="14.5" x14ac:dyDescent="0.35"/>
  <cols>
    <col min="1" max="1" width="15.7265625" bestFit="1" customWidth="1"/>
  </cols>
  <sheetData>
    <row r="3" spans="1:5" x14ac:dyDescent="0.35">
      <c r="A3" t="s">
        <v>0</v>
      </c>
      <c r="B3" s="1">
        <v>700</v>
      </c>
      <c r="C3" t="s">
        <v>2</v>
      </c>
    </row>
    <row r="4" spans="1:5" x14ac:dyDescent="0.35">
      <c r="A4" t="s">
        <v>1</v>
      </c>
      <c r="B4">
        <v>450</v>
      </c>
      <c r="C4" t="s">
        <v>8</v>
      </c>
    </row>
    <row r="6" spans="1:5" x14ac:dyDescent="0.35">
      <c r="A6" t="s">
        <v>3</v>
      </c>
      <c r="B6" s="2">
        <v>30000</v>
      </c>
      <c r="C6" t="s">
        <v>2</v>
      </c>
      <c r="D6" t="s">
        <v>6</v>
      </c>
      <c r="E6" t="s">
        <v>7</v>
      </c>
    </row>
    <row r="7" spans="1:5" x14ac:dyDescent="0.35">
      <c r="A7" t="s">
        <v>4</v>
      </c>
      <c r="B7" s="2">
        <v>20000</v>
      </c>
      <c r="C7" t="s">
        <v>2</v>
      </c>
    </row>
    <row r="8" spans="1:5" x14ac:dyDescent="0.35">
      <c r="A8" t="s">
        <v>5</v>
      </c>
      <c r="B8" s="2">
        <v>8000</v>
      </c>
      <c r="C8" t="s">
        <v>2</v>
      </c>
    </row>
    <row r="9" spans="1:5" x14ac:dyDescent="0.35">
      <c r="B9" s="2"/>
    </row>
    <row r="10" spans="1:5" x14ac:dyDescent="0.35">
      <c r="A10" t="s">
        <v>9</v>
      </c>
      <c r="B10" s="2">
        <f>SUM(B6:B8)</f>
        <v>58000</v>
      </c>
      <c r="C10" t="s">
        <v>2</v>
      </c>
    </row>
    <row r="12" spans="1:5" x14ac:dyDescent="0.35">
      <c r="A12" s="4" t="s">
        <v>6</v>
      </c>
      <c r="B12" s="6">
        <f>B10/(B3-B4)</f>
        <v>232</v>
      </c>
      <c r="C12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A1A05-BA99-48AD-AEB2-860A777D5047}">
  <dimension ref="A2:C43"/>
  <sheetViews>
    <sheetView topLeftCell="A34" workbookViewId="0">
      <selection activeCell="B43" sqref="B43"/>
    </sheetView>
  </sheetViews>
  <sheetFormatPr baseColWidth="10" defaultRowHeight="14.5" x14ac:dyDescent="0.35"/>
  <cols>
    <col min="1" max="1" width="21.6328125" bestFit="1" customWidth="1"/>
  </cols>
  <sheetData>
    <row r="2" spans="1:3" x14ac:dyDescent="0.35">
      <c r="A2" t="s">
        <v>11</v>
      </c>
    </row>
    <row r="4" spans="1:3" x14ac:dyDescent="0.35">
      <c r="A4" t="s">
        <v>16</v>
      </c>
      <c r="B4" s="2">
        <v>50</v>
      </c>
      <c r="C4" t="s">
        <v>2</v>
      </c>
    </row>
    <row r="5" spans="1:3" x14ac:dyDescent="0.35">
      <c r="A5" t="s">
        <v>12</v>
      </c>
      <c r="B5" s="2">
        <v>30</v>
      </c>
      <c r="C5" t="s">
        <v>8</v>
      </c>
    </row>
    <row r="6" spans="1:3" x14ac:dyDescent="0.35">
      <c r="A6" t="s">
        <v>13</v>
      </c>
      <c r="B6" s="2">
        <v>40000</v>
      </c>
      <c r="C6" t="s">
        <v>2</v>
      </c>
    </row>
    <row r="7" spans="1:3" x14ac:dyDescent="0.35">
      <c r="A7" t="s">
        <v>14</v>
      </c>
      <c r="B7" s="2">
        <v>2200</v>
      </c>
      <c r="C7" t="s">
        <v>15</v>
      </c>
    </row>
    <row r="10" spans="1:3" x14ac:dyDescent="0.35">
      <c r="A10" t="s">
        <v>17</v>
      </c>
      <c r="B10" s="3">
        <f>B4-B5</f>
        <v>20</v>
      </c>
      <c r="C10" t="s">
        <v>18</v>
      </c>
    </row>
    <row r="11" spans="1:3" x14ac:dyDescent="0.35">
      <c r="A11" t="s">
        <v>19</v>
      </c>
      <c r="B11" s="2">
        <f>B6/B10</f>
        <v>2000</v>
      </c>
      <c r="C11" t="s">
        <v>10</v>
      </c>
    </row>
    <row r="13" spans="1:3" x14ac:dyDescent="0.35">
      <c r="A13" s="4" t="s">
        <v>20</v>
      </c>
      <c r="B13" s="5">
        <f>B10*B7-B6</f>
        <v>4000</v>
      </c>
      <c r="C13" t="s">
        <v>2</v>
      </c>
    </row>
    <row r="17" spans="1:3" x14ac:dyDescent="0.35">
      <c r="A17" t="s">
        <v>21</v>
      </c>
    </row>
    <row r="19" spans="1:3" x14ac:dyDescent="0.35">
      <c r="A19" t="s">
        <v>16</v>
      </c>
      <c r="B19" s="2">
        <v>45</v>
      </c>
      <c r="C19" t="s">
        <v>2</v>
      </c>
    </row>
    <row r="20" spans="1:3" x14ac:dyDescent="0.35">
      <c r="A20" t="s">
        <v>12</v>
      </c>
      <c r="B20" s="2">
        <v>30</v>
      </c>
      <c r="C20" t="s">
        <v>8</v>
      </c>
    </row>
    <row r="21" spans="1:3" x14ac:dyDescent="0.35">
      <c r="A21" t="s">
        <v>13</v>
      </c>
      <c r="B21" s="2">
        <v>40000</v>
      </c>
      <c r="C21" t="s">
        <v>2</v>
      </c>
    </row>
    <row r="22" spans="1:3" x14ac:dyDescent="0.35">
      <c r="A22" t="s">
        <v>14</v>
      </c>
      <c r="B22" s="2">
        <v>2600</v>
      </c>
      <c r="C22" t="s">
        <v>15</v>
      </c>
    </row>
    <row r="25" spans="1:3" x14ac:dyDescent="0.35">
      <c r="A25" t="s">
        <v>17</v>
      </c>
      <c r="B25" s="3">
        <f>B19-B20</f>
        <v>15</v>
      </c>
      <c r="C25" t="s">
        <v>18</v>
      </c>
    </row>
    <row r="26" spans="1:3" x14ac:dyDescent="0.35">
      <c r="A26" t="s">
        <v>19</v>
      </c>
      <c r="B26" s="2">
        <f>B21/B25</f>
        <v>2666.6666666666665</v>
      </c>
      <c r="C26" t="s">
        <v>10</v>
      </c>
    </row>
    <row r="28" spans="1:3" x14ac:dyDescent="0.35">
      <c r="A28" s="4" t="s">
        <v>20</v>
      </c>
      <c r="B28" s="7">
        <f>B25*B22-B21</f>
        <v>-1000</v>
      </c>
      <c r="C28" t="s">
        <v>2</v>
      </c>
    </row>
    <row r="32" spans="1:3" x14ac:dyDescent="0.35">
      <c r="A32" t="s">
        <v>22</v>
      </c>
    </row>
    <row r="34" spans="1:3" x14ac:dyDescent="0.35">
      <c r="A34" t="s">
        <v>16</v>
      </c>
      <c r="B34" s="2">
        <v>50</v>
      </c>
      <c r="C34" t="s">
        <v>2</v>
      </c>
    </row>
    <row r="35" spans="1:3" x14ac:dyDescent="0.35">
      <c r="A35" t="s">
        <v>12</v>
      </c>
      <c r="B35" s="2">
        <v>25</v>
      </c>
      <c r="C35" t="s">
        <v>8</v>
      </c>
    </row>
    <row r="36" spans="1:3" x14ac:dyDescent="0.35">
      <c r="A36" t="s">
        <v>13</v>
      </c>
      <c r="B36" s="2">
        <v>40000</v>
      </c>
      <c r="C36" t="s">
        <v>2</v>
      </c>
    </row>
    <row r="37" spans="1:3" x14ac:dyDescent="0.35">
      <c r="A37" t="s">
        <v>14</v>
      </c>
      <c r="B37" s="2">
        <v>2200</v>
      </c>
      <c r="C37" t="s">
        <v>15</v>
      </c>
    </row>
    <row r="40" spans="1:3" x14ac:dyDescent="0.35">
      <c r="A40" t="s">
        <v>17</v>
      </c>
      <c r="B40" s="3">
        <f>B34-B35</f>
        <v>25</v>
      </c>
      <c r="C40" t="s">
        <v>18</v>
      </c>
    </row>
    <row r="41" spans="1:3" x14ac:dyDescent="0.35">
      <c r="A41" t="s">
        <v>19</v>
      </c>
      <c r="B41" s="2">
        <f>B36/B40</f>
        <v>1600</v>
      </c>
      <c r="C41" t="s">
        <v>10</v>
      </c>
    </row>
    <row r="43" spans="1:3" x14ac:dyDescent="0.35">
      <c r="A43" s="4" t="s">
        <v>20</v>
      </c>
      <c r="B43" s="8">
        <f>B40*B37-B36</f>
        <v>15000</v>
      </c>
      <c r="C4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33FA-698D-4334-B93F-A6CBC007EBB0}">
  <dimension ref="A3:K28"/>
  <sheetViews>
    <sheetView tabSelected="1" zoomScale="70" zoomScaleNormal="70" workbookViewId="0">
      <selection activeCell="J20" sqref="J20"/>
    </sheetView>
  </sheetViews>
  <sheetFormatPr baseColWidth="10" defaultRowHeight="14.5" x14ac:dyDescent="0.35"/>
  <cols>
    <col min="1" max="1" width="48.54296875" bestFit="1" customWidth="1"/>
  </cols>
  <sheetData>
    <row r="3" spans="1:11" x14ac:dyDescent="0.35">
      <c r="A3" t="s">
        <v>23</v>
      </c>
      <c r="B3" s="2">
        <v>16350</v>
      </c>
      <c r="C3" t="s">
        <v>2</v>
      </c>
    </row>
    <row r="4" spans="1:11" x14ac:dyDescent="0.35">
      <c r="A4" t="s">
        <v>24</v>
      </c>
      <c r="B4" s="2">
        <v>21232</v>
      </c>
      <c r="C4" t="s">
        <v>2</v>
      </c>
    </row>
    <row r="5" spans="1:11" x14ac:dyDescent="0.35">
      <c r="A5" t="s">
        <v>25</v>
      </c>
      <c r="B5" s="2">
        <v>15200</v>
      </c>
      <c r="C5" t="s">
        <v>2</v>
      </c>
    </row>
    <row r="7" spans="1:11" x14ac:dyDescent="0.35">
      <c r="A7" s="10">
        <v>46113</v>
      </c>
    </row>
    <row r="8" spans="1:11" x14ac:dyDescent="0.35">
      <c r="B8" t="s">
        <v>26</v>
      </c>
      <c r="C8" t="s">
        <v>27</v>
      </c>
      <c r="D8" t="s">
        <v>28</v>
      </c>
      <c r="E8" t="s">
        <v>29</v>
      </c>
    </row>
    <row r="9" spans="1:11" x14ac:dyDescent="0.35">
      <c r="A9" t="s">
        <v>30</v>
      </c>
      <c r="B9" s="2">
        <v>2650</v>
      </c>
      <c r="C9" s="2">
        <v>1900</v>
      </c>
      <c r="D9" s="2">
        <v>3650</v>
      </c>
      <c r="E9" s="2">
        <f>+SUM(B9:D9)</f>
        <v>8200</v>
      </c>
    </row>
    <row r="10" spans="1:11" x14ac:dyDescent="0.35">
      <c r="A10" t="s">
        <v>41</v>
      </c>
      <c r="B10" s="2">
        <v>1900</v>
      </c>
      <c r="C10" s="2">
        <v>1340</v>
      </c>
      <c r="D10" s="2">
        <v>4000</v>
      </c>
      <c r="E10" s="2">
        <f t="shared" ref="E10:E12" si="0">+SUM(B10:D10)</f>
        <v>7240</v>
      </c>
    </row>
    <row r="11" spans="1:11" x14ac:dyDescent="0.35">
      <c r="A11" t="s">
        <v>42</v>
      </c>
      <c r="B11" s="2">
        <v>1520</v>
      </c>
      <c r="C11" s="2">
        <v>1072</v>
      </c>
      <c r="D11" s="2">
        <v>3200</v>
      </c>
      <c r="E11" s="2">
        <f t="shared" si="0"/>
        <v>5792</v>
      </c>
    </row>
    <row r="12" spans="1:11" x14ac:dyDescent="0.35">
      <c r="A12" t="s">
        <v>32</v>
      </c>
      <c r="B12" s="2">
        <f>+SUM(B9:B11)</f>
        <v>6070</v>
      </c>
      <c r="C12" s="2">
        <f t="shared" ref="C12:D12" si="1">+SUM(C9:C11)</f>
        <v>4312</v>
      </c>
      <c r="D12" s="2">
        <f t="shared" si="1"/>
        <v>10850</v>
      </c>
      <c r="E12" s="2">
        <f t="shared" si="0"/>
        <v>21232</v>
      </c>
    </row>
    <row r="14" spans="1:11" x14ac:dyDescent="0.35">
      <c r="A14" t="s">
        <v>31</v>
      </c>
      <c r="B14">
        <v>21000</v>
      </c>
    </row>
    <row r="15" spans="1:11" x14ac:dyDescent="0.35">
      <c r="I15" t="s">
        <v>36</v>
      </c>
      <c r="J15" t="s">
        <v>37</v>
      </c>
      <c r="K15" t="s">
        <v>38</v>
      </c>
    </row>
    <row r="16" spans="1:11" x14ac:dyDescent="0.35">
      <c r="A16" t="s">
        <v>39</v>
      </c>
      <c r="B16" s="9">
        <f>+B10/B25</f>
        <v>158.33333333333334</v>
      </c>
      <c r="C16" s="9">
        <f t="shared" ref="C16:D16" si="2">+C10/C25</f>
        <v>89.333333333333329</v>
      </c>
      <c r="D16" s="9">
        <f t="shared" si="2"/>
        <v>200</v>
      </c>
    </row>
    <row r="17" spans="1:5" x14ac:dyDescent="0.35">
      <c r="A17" t="s">
        <v>43</v>
      </c>
      <c r="B17">
        <f>+B11/B16</f>
        <v>9.6</v>
      </c>
      <c r="C17">
        <f t="shared" ref="C17:D17" si="3">+C11/C16</f>
        <v>12</v>
      </c>
      <c r="D17">
        <f t="shared" si="3"/>
        <v>16</v>
      </c>
    </row>
    <row r="18" spans="1:5" ht="23.5" customHeight="1" x14ac:dyDescent="0.35"/>
    <row r="19" spans="1:5" x14ac:dyDescent="0.35">
      <c r="A19" t="s">
        <v>47</v>
      </c>
    </row>
    <row r="21" spans="1:5" x14ac:dyDescent="0.35">
      <c r="B21" t="s">
        <v>26</v>
      </c>
      <c r="C21" t="s">
        <v>27</v>
      </c>
      <c r="D21" t="s">
        <v>28</v>
      </c>
    </row>
    <row r="22" spans="1:5" x14ac:dyDescent="0.35">
      <c r="A22" t="s">
        <v>46</v>
      </c>
      <c r="B22" s="11">
        <v>6070</v>
      </c>
      <c r="C22" s="2">
        <v>4312</v>
      </c>
      <c r="D22" s="2">
        <v>10850</v>
      </c>
      <c r="E22">
        <v>21232</v>
      </c>
    </row>
    <row r="23" spans="1:5" x14ac:dyDescent="0.35">
      <c r="A23" t="s">
        <v>33</v>
      </c>
      <c r="B23" s="11">
        <v>12500</v>
      </c>
      <c r="C23" s="2">
        <v>11200</v>
      </c>
      <c r="D23" s="2">
        <v>5500</v>
      </c>
    </row>
    <row r="24" spans="1:5" x14ac:dyDescent="0.35">
      <c r="A24" t="s">
        <v>34</v>
      </c>
      <c r="B24" s="2">
        <v>250</v>
      </c>
      <c r="C24" s="2">
        <v>275</v>
      </c>
      <c r="D24" s="2">
        <v>140</v>
      </c>
    </row>
    <row r="25" spans="1:5" x14ac:dyDescent="0.35">
      <c r="A25" t="s">
        <v>40</v>
      </c>
      <c r="B25" s="2">
        <v>12</v>
      </c>
      <c r="C25" s="2">
        <v>15</v>
      </c>
      <c r="D25" s="2">
        <v>20</v>
      </c>
    </row>
    <row r="26" spans="1:5" x14ac:dyDescent="0.35">
      <c r="A26" t="s">
        <v>44</v>
      </c>
      <c r="B26" s="11">
        <f>+B24*B25</f>
        <v>3000</v>
      </c>
      <c r="C26" s="2">
        <f t="shared" ref="C26:D26" si="4">+C24*C25</f>
        <v>4125</v>
      </c>
      <c r="D26" s="2">
        <f t="shared" si="4"/>
        <v>2800</v>
      </c>
    </row>
    <row r="27" spans="1:5" x14ac:dyDescent="0.35">
      <c r="A27" t="s">
        <v>35</v>
      </c>
      <c r="B27" s="12">
        <f>+B17*B24</f>
        <v>2400</v>
      </c>
      <c r="C27" s="12">
        <f t="shared" ref="C27:D27" si="5">+C17*C24</f>
        <v>3300</v>
      </c>
      <c r="D27" s="12">
        <f t="shared" si="5"/>
        <v>2240</v>
      </c>
    </row>
    <row r="28" spans="1:5" x14ac:dyDescent="0.35">
      <c r="A28" t="s">
        <v>45</v>
      </c>
      <c r="B28" s="3">
        <f>+B22+B23+B26+B27</f>
        <v>23970</v>
      </c>
      <c r="C28" s="3">
        <f t="shared" ref="C28:D28" si="6">+C22+C23+C26+C27</f>
        <v>22937</v>
      </c>
      <c r="D28" s="3">
        <f t="shared" si="6"/>
        <v>21390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Ejmplo 1</vt:lpstr>
      <vt:lpstr>Ejemplo 2</vt:lpstr>
      <vt:lpstr>Costeo por OT y Proceso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cirilo flores</dc:creator>
  <cp:lastModifiedBy>paul cirilo flores</cp:lastModifiedBy>
  <dcterms:created xsi:type="dcterms:W3CDTF">2026-04-25T02:13:40Z</dcterms:created>
  <dcterms:modified xsi:type="dcterms:W3CDTF">2026-04-25T03:37:15Z</dcterms:modified>
</cp:coreProperties>
</file>