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2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bdd36fc1fcc273/Escritorio/Dictado de Curso/Intensivo/"/>
    </mc:Choice>
  </mc:AlternateContent>
  <xr:revisionPtr revIDLastSave="0" documentId="8_{E45B065D-F00A-465A-843E-FE87C0EC957D}" xr6:coauthVersionLast="47" xr6:coauthVersionMax="47" xr10:uidLastSave="{00000000-0000-0000-0000-000000000000}"/>
  <bookViews>
    <workbookView xWindow="-110" yWindow="-110" windowWidth="19420" windowHeight="10300" xr2:uid="{D7C264B5-CA84-4959-B4B9-BCCEEE11ECC9}"/>
  </bookViews>
  <sheets>
    <sheet name="Hoja1" sheetId="1" r:id="rId1"/>
    <sheet name="Hoja3" sheetId="3" r:id="rId2"/>
  </sheets>
  <definedNames>
    <definedName name="_xlchart.v1.0" hidden="1">Hoja1!$C$5</definedName>
    <definedName name="_xlchart.v1.1" hidden="1">Hoja1!$C$6:$C$35</definedName>
    <definedName name="_xlchart.v1.2" hidden="1">Hoja1!$C$5</definedName>
    <definedName name="_xlchart.v1.3" hidden="1">Hoja1!$C$6:$C$35</definedName>
    <definedName name="_xlchart.v1.4" hidden="1">Hoja1!$C$5</definedName>
    <definedName name="_xlchart.v1.5" hidden="1">Hoja1!$C$6:$C$35</definedName>
    <definedName name="_xlchart.v1.6" hidden="1">Hoja1!$C$5</definedName>
    <definedName name="_xlchart.v1.7" hidden="1">Hoja1!$C$6:$C$35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3" l="1"/>
  <c r="G27" i="3"/>
  <c r="G26" i="3"/>
  <c r="G22" i="3"/>
  <c r="G23" i="3"/>
  <c r="C28" i="3"/>
  <c r="C27" i="3"/>
  <c r="C26" i="3"/>
  <c r="C23" i="3"/>
  <c r="H5" i="3"/>
  <c r="H6" i="3"/>
  <c r="H7" i="3"/>
  <c r="H8" i="3"/>
  <c r="H4" i="3"/>
  <c r="H9" i="3" s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F6" i="1"/>
  <c r="E6" i="1"/>
</calcChain>
</file>

<file path=xl/sharedStrings.xml><?xml version="1.0" encoding="utf-8"?>
<sst xmlns="http://schemas.openxmlformats.org/spreadsheetml/2006/main" count="42" uniqueCount="40">
  <si>
    <t>N°</t>
  </si>
  <si>
    <t>Columna1</t>
  </si>
  <si>
    <t>Media</t>
  </si>
  <si>
    <t>Error típico</t>
  </si>
  <si>
    <t>Mediana</t>
  </si>
  <si>
    <t>Moda</t>
  </si>
  <si>
    <t>Desviación estándar</t>
  </si>
  <si>
    <t>Varianza de la muestra</t>
  </si>
  <si>
    <t>Curtosis</t>
  </si>
  <si>
    <t>Coeficiente de asimetría</t>
  </si>
  <si>
    <t>Rango</t>
  </si>
  <si>
    <t>Mínimo</t>
  </si>
  <si>
    <t>Máximo</t>
  </si>
  <si>
    <t>Suma</t>
  </si>
  <si>
    <t>Cuenta</t>
  </si>
  <si>
    <t>Nivel de confianza(95.0%)</t>
  </si>
  <si>
    <t>Peso ( g)</t>
  </si>
  <si>
    <t>LES</t>
  </si>
  <si>
    <t>LEI</t>
  </si>
  <si>
    <t>Limite de Control Inferior ( LCI)</t>
  </si>
  <si>
    <t>Limite de Control Superior (LCS)</t>
  </si>
  <si>
    <t>Especificación Superior</t>
  </si>
  <si>
    <t>Especificación Inferior</t>
  </si>
  <si>
    <t>Subgrupo</t>
  </si>
  <si>
    <t>x1</t>
  </si>
  <si>
    <t>x2</t>
  </si>
  <si>
    <t>x3</t>
  </si>
  <si>
    <t>x4</t>
  </si>
  <si>
    <t>x5</t>
  </si>
  <si>
    <t>CP</t>
  </si>
  <si>
    <t>PROMEDIO</t>
  </si>
  <si>
    <t>R</t>
  </si>
  <si>
    <t>D2</t>
  </si>
  <si>
    <t>DESV. STD CORTO PLAZO</t>
  </si>
  <si>
    <t>CPk</t>
  </si>
  <si>
    <t>CP/CPK</t>
  </si>
  <si>
    <t>PP/PPK</t>
  </si>
  <si>
    <t>Desv. Std</t>
  </si>
  <si>
    <t>PP</t>
  </si>
  <si>
    <t>PPk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</si>
</sst>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9" formatCode="_-* #,##0.0_-;\-* #,##0.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5"/>
      <color rgb="FFFFFFFF"/>
      <name val="Arial"/>
      <family val="2"/>
    </font>
    <font>
      <i/>
      <sz val="11"/>
      <color theme="1"/>
      <name val="Calibri"/>
      <family val="2"/>
      <scheme val="minor"/>
    </font>
    <font>
      <sz val="18"/>
      <color rgb="FF000000"/>
      <name val="Calibri"/>
      <family val="2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 vertical="center" readingOrder="1"/>
    </xf>
    <xf numFmtId="0" fontId="0" fillId="0" borderId="1" xfId="0" applyBorder="1"/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Continuous"/>
    </xf>
    <xf numFmtId="0" fontId="0" fillId="0" borderId="0" xfId="0" applyBorder="1"/>
    <xf numFmtId="0" fontId="0" fillId="0" borderId="0" xfId="0" applyFill="1" applyBorder="1"/>
    <xf numFmtId="169" fontId="0" fillId="0" borderId="0" xfId="1" applyNumberFormat="1" applyFont="1" applyFill="1" applyBorder="1" applyAlignment="1"/>
    <xf numFmtId="169" fontId="0" fillId="0" borderId="2" xfId="1" applyNumberFormat="1" applyFont="1" applyFill="1" applyBorder="1" applyAlignment="1"/>
    <xf numFmtId="169" fontId="0" fillId="2" borderId="0" xfId="1" applyNumberFormat="1" applyFont="1" applyFill="1" applyBorder="1" applyAlignment="1"/>
    <xf numFmtId="43" fontId="0" fillId="0" borderId="0" xfId="0" applyNumberFormat="1" applyBorder="1"/>
    <xf numFmtId="0" fontId="4" fillId="0" borderId="4" xfId="0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Border="1"/>
    <xf numFmtId="0" fontId="4" fillId="0" borderId="5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9165741804242838E-2"/>
          <c:y val="4.9922005056404657E-2"/>
          <c:w val="0.95083425819575718"/>
          <c:h val="0.85772949217790317"/>
        </c:manualLayout>
      </c:layout>
      <c:lineChart>
        <c:grouping val="standard"/>
        <c:varyColors val="0"/>
        <c:ser>
          <c:idx val="0"/>
          <c:order val="0"/>
          <c:tx>
            <c:strRef>
              <c:f>Hoja1!$C$5</c:f>
              <c:strCache>
                <c:ptCount val="1"/>
                <c:pt idx="0">
                  <c:v>Peso ( g)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Hoja1!$C$6:$C$35</c:f>
              <c:numCache>
                <c:formatCode>General</c:formatCode>
                <c:ptCount val="30"/>
                <c:pt idx="0">
                  <c:v>23.19</c:v>
                </c:pt>
                <c:pt idx="1">
                  <c:v>26.65</c:v>
                </c:pt>
                <c:pt idx="2">
                  <c:v>18.03</c:v>
                </c:pt>
                <c:pt idx="3">
                  <c:v>19.170000000000002</c:v>
                </c:pt>
                <c:pt idx="4">
                  <c:v>15.18</c:v>
                </c:pt>
                <c:pt idx="5">
                  <c:v>24.89</c:v>
                </c:pt>
                <c:pt idx="6">
                  <c:v>16.41</c:v>
                </c:pt>
                <c:pt idx="7">
                  <c:v>25.41</c:v>
                </c:pt>
                <c:pt idx="8">
                  <c:v>21.6</c:v>
                </c:pt>
                <c:pt idx="9">
                  <c:v>8.1</c:v>
                </c:pt>
                <c:pt idx="10">
                  <c:v>25.24</c:v>
                </c:pt>
                <c:pt idx="11">
                  <c:v>17.36</c:v>
                </c:pt>
                <c:pt idx="12">
                  <c:v>18.64</c:v>
                </c:pt>
                <c:pt idx="13">
                  <c:v>9.44</c:v>
                </c:pt>
                <c:pt idx="14">
                  <c:v>16.66</c:v>
                </c:pt>
                <c:pt idx="15">
                  <c:v>10.75</c:v>
                </c:pt>
                <c:pt idx="16">
                  <c:v>14.51</c:v>
                </c:pt>
                <c:pt idx="17">
                  <c:v>4.84</c:v>
                </c:pt>
                <c:pt idx="18">
                  <c:v>19.75</c:v>
                </c:pt>
                <c:pt idx="19">
                  <c:v>18.100000000000001</c:v>
                </c:pt>
                <c:pt idx="20">
                  <c:v>16.13</c:v>
                </c:pt>
                <c:pt idx="21">
                  <c:v>15.76</c:v>
                </c:pt>
                <c:pt idx="22">
                  <c:v>9.42</c:v>
                </c:pt>
                <c:pt idx="23">
                  <c:v>22.35</c:v>
                </c:pt>
                <c:pt idx="24">
                  <c:v>27.67</c:v>
                </c:pt>
                <c:pt idx="25">
                  <c:v>19.059999999999999</c:v>
                </c:pt>
                <c:pt idx="26">
                  <c:v>16.670000000000002</c:v>
                </c:pt>
                <c:pt idx="27">
                  <c:v>18.07</c:v>
                </c:pt>
                <c:pt idx="28">
                  <c:v>19.350000000000001</c:v>
                </c:pt>
                <c:pt idx="29">
                  <c:v>31.96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4F-40AF-8AE8-22156E3BD659}"/>
            </c:ext>
          </c:extLst>
        </c:ser>
        <c:ser>
          <c:idx val="1"/>
          <c:order val="1"/>
          <c:tx>
            <c:strRef>
              <c:f>Hoja1!$D$5</c:f>
              <c:strCache>
                <c:ptCount val="1"/>
                <c:pt idx="0">
                  <c:v>Media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Hoja1!$D$6:$D$35</c:f>
              <c:numCache>
                <c:formatCode>General</c:formatCode>
                <c:ptCount val="30"/>
                <c:pt idx="0">
                  <c:v>18.3</c:v>
                </c:pt>
                <c:pt idx="1">
                  <c:v>18.3</c:v>
                </c:pt>
                <c:pt idx="2">
                  <c:v>18.3</c:v>
                </c:pt>
                <c:pt idx="3">
                  <c:v>18.3</c:v>
                </c:pt>
                <c:pt idx="4">
                  <c:v>18.3</c:v>
                </c:pt>
                <c:pt idx="5">
                  <c:v>18.3</c:v>
                </c:pt>
                <c:pt idx="6">
                  <c:v>18.3</c:v>
                </c:pt>
                <c:pt idx="7">
                  <c:v>18.3</c:v>
                </c:pt>
                <c:pt idx="8">
                  <c:v>18.3</c:v>
                </c:pt>
                <c:pt idx="9">
                  <c:v>18.3</c:v>
                </c:pt>
                <c:pt idx="10">
                  <c:v>18.3</c:v>
                </c:pt>
                <c:pt idx="11">
                  <c:v>18.3</c:v>
                </c:pt>
                <c:pt idx="12">
                  <c:v>18.3</c:v>
                </c:pt>
                <c:pt idx="13">
                  <c:v>18.3</c:v>
                </c:pt>
                <c:pt idx="14">
                  <c:v>18.3</c:v>
                </c:pt>
                <c:pt idx="15">
                  <c:v>18.3</c:v>
                </c:pt>
                <c:pt idx="16">
                  <c:v>18.3</c:v>
                </c:pt>
                <c:pt idx="17">
                  <c:v>18.3</c:v>
                </c:pt>
                <c:pt idx="18">
                  <c:v>18.3</c:v>
                </c:pt>
                <c:pt idx="19">
                  <c:v>18.3</c:v>
                </c:pt>
                <c:pt idx="20">
                  <c:v>18.3</c:v>
                </c:pt>
                <c:pt idx="21">
                  <c:v>18.3</c:v>
                </c:pt>
                <c:pt idx="22">
                  <c:v>18.3</c:v>
                </c:pt>
                <c:pt idx="23">
                  <c:v>18.3</c:v>
                </c:pt>
                <c:pt idx="24">
                  <c:v>18.3</c:v>
                </c:pt>
                <c:pt idx="25">
                  <c:v>18.3</c:v>
                </c:pt>
                <c:pt idx="26">
                  <c:v>18.3</c:v>
                </c:pt>
                <c:pt idx="27">
                  <c:v>18.3</c:v>
                </c:pt>
                <c:pt idx="28">
                  <c:v>18.3</c:v>
                </c:pt>
                <c:pt idx="29">
                  <c:v>18.3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4F-40AF-8AE8-22156E3BD659}"/>
            </c:ext>
          </c:extLst>
        </c:ser>
        <c:ser>
          <c:idx val="2"/>
          <c:order val="2"/>
          <c:tx>
            <c:strRef>
              <c:f>Hoja1!$E$5</c:f>
              <c:strCache>
                <c:ptCount val="1"/>
                <c:pt idx="0">
                  <c:v>Limite de Control Superior (LCS)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Hoja1!$E$6:$E$35</c:f>
              <c:numCache>
                <c:formatCode>_(* #,##0.00_);_(* \(#,##0.00\);_(* "-"??_);_(@_)</c:formatCode>
                <c:ptCount val="30"/>
                <c:pt idx="0">
                  <c:v>36.711031795411998</c:v>
                </c:pt>
                <c:pt idx="1">
                  <c:v>36.711031795411998</c:v>
                </c:pt>
                <c:pt idx="2">
                  <c:v>36.711031795411998</c:v>
                </c:pt>
                <c:pt idx="3">
                  <c:v>36.711031795411998</c:v>
                </c:pt>
                <c:pt idx="4">
                  <c:v>36.711031795411998</c:v>
                </c:pt>
                <c:pt idx="5">
                  <c:v>36.711031795411998</c:v>
                </c:pt>
                <c:pt idx="6">
                  <c:v>36.711031795411998</c:v>
                </c:pt>
                <c:pt idx="7">
                  <c:v>36.711031795411998</c:v>
                </c:pt>
                <c:pt idx="8">
                  <c:v>36.711031795411998</c:v>
                </c:pt>
                <c:pt idx="9">
                  <c:v>36.711031795411998</c:v>
                </c:pt>
                <c:pt idx="10">
                  <c:v>36.711031795411998</c:v>
                </c:pt>
                <c:pt idx="11">
                  <c:v>36.711031795411998</c:v>
                </c:pt>
                <c:pt idx="12">
                  <c:v>36.711031795411998</c:v>
                </c:pt>
                <c:pt idx="13">
                  <c:v>36.711031795411998</c:v>
                </c:pt>
                <c:pt idx="14">
                  <c:v>36.711031795411998</c:v>
                </c:pt>
                <c:pt idx="15">
                  <c:v>36.711031795411998</c:v>
                </c:pt>
                <c:pt idx="16">
                  <c:v>36.711031795411998</c:v>
                </c:pt>
                <c:pt idx="17">
                  <c:v>36.711031795411998</c:v>
                </c:pt>
                <c:pt idx="18">
                  <c:v>36.711031795411998</c:v>
                </c:pt>
                <c:pt idx="19">
                  <c:v>36.711031795411998</c:v>
                </c:pt>
                <c:pt idx="20">
                  <c:v>36.711031795411998</c:v>
                </c:pt>
                <c:pt idx="21">
                  <c:v>36.711031795411998</c:v>
                </c:pt>
                <c:pt idx="22">
                  <c:v>36.711031795411998</c:v>
                </c:pt>
                <c:pt idx="23">
                  <c:v>36.711031795411998</c:v>
                </c:pt>
                <c:pt idx="24">
                  <c:v>36.711031795411998</c:v>
                </c:pt>
                <c:pt idx="25">
                  <c:v>36.711031795411998</c:v>
                </c:pt>
                <c:pt idx="26">
                  <c:v>36.711031795411998</c:v>
                </c:pt>
                <c:pt idx="27">
                  <c:v>36.711031795411998</c:v>
                </c:pt>
                <c:pt idx="28">
                  <c:v>36.711031795411998</c:v>
                </c:pt>
                <c:pt idx="29">
                  <c:v>36.711031795411998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94F-40AF-8AE8-22156E3BD659}"/>
            </c:ext>
          </c:extLst>
        </c:ser>
        <c:ser>
          <c:idx val="3"/>
          <c:order val="3"/>
          <c:tx>
            <c:strRef>
              <c:f>Hoja1!$F$5</c:f>
              <c:strCache>
                <c:ptCount val="1"/>
                <c:pt idx="0">
                  <c:v>Limite de Control Inferior ( LCI)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Hoja1!$F$6:$F$35</c:f>
              <c:numCache>
                <c:formatCode>_(* #,##0.00_);_(* \(#,##0.00\);_(* "-"??_);_(@_)</c:formatCode>
                <c:ptCount val="30"/>
                <c:pt idx="0">
                  <c:v>-2.0365128745325478E-2</c:v>
                </c:pt>
                <c:pt idx="1">
                  <c:v>-2.0365128745325478E-2</c:v>
                </c:pt>
                <c:pt idx="2">
                  <c:v>-2.0365128745325478E-2</c:v>
                </c:pt>
                <c:pt idx="3">
                  <c:v>-2.0365128745325478E-2</c:v>
                </c:pt>
                <c:pt idx="4">
                  <c:v>-2.0365128745325478E-2</c:v>
                </c:pt>
                <c:pt idx="5">
                  <c:v>-2.0365128745325478E-2</c:v>
                </c:pt>
                <c:pt idx="6">
                  <c:v>-2.0365128745325478E-2</c:v>
                </c:pt>
                <c:pt idx="7">
                  <c:v>-2.0365128745325478E-2</c:v>
                </c:pt>
                <c:pt idx="8">
                  <c:v>-2.0365128745325478E-2</c:v>
                </c:pt>
                <c:pt idx="9">
                  <c:v>-2.0365128745325478E-2</c:v>
                </c:pt>
                <c:pt idx="10">
                  <c:v>-2.0365128745325478E-2</c:v>
                </c:pt>
                <c:pt idx="11">
                  <c:v>-2.0365128745325478E-2</c:v>
                </c:pt>
                <c:pt idx="12">
                  <c:v>-2.0365128745325478E-2</c:v>
                </c:pt>
                <c:pt idx="13">
                  <c:v>-2.0365128745325478E-2</c:v>
                </c:pt>
                <c:pt idx="14">
                  <c:v>-2.0365128745325478E-2</c:v>
                </c:pt>
                <c:pt idx="15">
                  <c:v>-2.0365128745325478E-2</c:v>
                </c:pt>
                <c:pt idx="16">
                  <c:v>-2.0365128745325478E-2</c:v>
                </c:pt>
                <c:pt idx="17">
                  <c:v>-2.0365128745325478E-2</c:v>
                </c:pt>
                <c:pt idx="18">
                  <c:v>-2.0365128745325478E-2</c:v>
                </c:pt>
                <c:pt idx="19">
                  <c:v>-2.0365128745325478E-2</c:v>
                </c:pt>
                <c:pt idx="20">
                  <c:v>-2.0365128745325478E-2</c:v>
                </c:pt>
                <c:pt idx="21">
                  <c:v>-2.0365128745325478E-2</c:v>
                </c:pt>
                <c:pt idx="22">
                  <c:v>-2.0365128745325478E-2</c:v>
                </c:pt>
                <c:pt idx="23">
                  <c:v>-2.0365128745325478E-2</c:v>
                </c:pt>
                <c:pt idx="24">
                  <c:v>-2.0365128745325478E-2</c:v>
                </c:pt>
                <c:pt idx="25">
                  <c:v>-2.0365128745325478E-2</c:v>
                </c:pt>
                <c:pt idx="26">
                  <c:v>-2.0365128745325478E-2</c:v>
                </c:pt>
                <c:pt idx="27">
                  <c:v>-2.0365128745325478E-2</c:v>
                </c:pt>
                <c:pt idx="28">
                  <c:v>-2.0365128745325478E-2</c:v>
                </c:pt>
                <c:pt idx="29">
                  <c:v>-2.0365128745325478E-2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94F-40AF-8AE8-22156E3BD659}"/>
            </c:ext>
          </c:extLst>
        </c:ser>
        <c:ser>
          <c:idx val="4"/>
          <c:order val="4"/>
          <c:tx>
            <c:strRef>
              <c:f>Hoja1!$G$5</c:f>
              <c:strCache>
                <c:ptCount val="1"/>
                <c:pt idx="0">
                  <c:v>Especificación Superior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val>
            <c:numRef>
              <c:f>Hoja1!$G$6:$G$35</c:f>
              <c:numCache>
                <c:formatCode>_(* #,##0.00_);_(* \(#,##0.00\);_(* "-"??_);_(@_)</c:formatCode>
                <c:ptCount val="30"/>
                <c:pt idx="0">
                  <c:v>30</c:v>
                </c:pt>
                <c:pt idx="1">
                  <c:v>30</c:v>
                </c:pt>
                <c:pt idx="2">
                  <c:v>30</c:v>
                </c:pt>
                <c:pt idx="3">
                  <c:v>30</c:v>
                </c:pt>
                <c:pt idx="4">
                  <c:v>30</c:v>
                </c:pt>
                <c:pt idx="5">
                  <c:v>30</c:v>
                </c:pt>
                <c:pt idx="6">
                  <c:v>30</c:v>
                </c:pt>
                <c:pt idx="7">
                  <c:v>30</c:v>
                </c:pt>
                <c:pt idx="8">
                  <c:v>30</c:v>
                </c:pt>
                <c:pt idx="9">
                  <c:v>30</c:v>
                </c:pt>
                <c:pt idx="10">
                  <c:v>30</c:v>
                </c:pt>
                <c:pt idx="11">
                  <c:v>30</c:v>
                </c:pt>
                <c:pt idx="12">
                  <c:v>30</c:v>
                </c:pt>
                <c:pt idx="13">
                  <c:v>30</c:v>
                </c:pt>
                <c:pt idx="14">
                  <c:v>30</c:v>
                </c:pt>
                <c:pt idx="15">
                  <c:v>30</c:v>
                </c:pt>
                <c:pt idx="16">
                  <c:v>30</c:v>
                </c:pt>
                <c:pt idx="17">
                  <c:v>30</c:v>
                </c:pt>
                <c:pt idx="18">
                  <c:v>30</c:v>
                </c:pt>
                <c:pt idx="19">
                  <c:v>30</c:v>
                </c:pt>
                <c:pt idx="20">
                  <c:v>30</c:v>
                </c:pt>
                <c:pt idx="21">
                  <c:v>30</c:v>
                </c:pt>
                <c:pt idx="22">
                  <c:v>30</c:v>
                </c:pt>
                <c:pt idx="23">
                  <c:v>30</c:v>
                </c:pt>
                <c:pt idx="24">
                  <c:v>30</c:v>
                </c:pt>
                <c:pt idx="25">
                  <c:v>30</c:v>
                </c:pt>
                <c:pt idx="26">
                  <c:v>30</c:v>
                </c:pt>
                <c:pt idx="27">
                  <c:v>30</c:v>
                </c:pt>
                <c:pt idx="28">
                  <c:v>30</c:v>
                </c:pt>
                <c:pt idx="29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94F-40AF-8AE8-22156E3BD659}"/>
            </c:ext>
          </c:extLst>
        </c:ser>
        <c:ser>
          <c:idx val="5"/>
          <c:order val="5"/>
          <c:tx>
            <c:strRef>
              <c:f>Hoja1!$H$5</c:f>
              <c:strCache>
                <c:ptCount val="1"/>
                <c:pt idx="0">
                  <c:v>Especificación Inferior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Ref>
              <c:f>Hoja1!$H$6:$H$35</c:f>
              <c:numCache>
                <c:formatCode>_(* #,##0.00_);_(* \(#,##0.00\);_(* "-"??_);_(@_)</c:formatCode>
                <c:ptCount val="30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10</c:v>
                </c:pt>
                <c:pt idx="25">
                  <c:v>10</c:v>
                </c:pt>
                <c:pt idx="26">
                  <c:v>10</c:v>
                </c:pt>
                <c:pt idx="27">
                  <c:v>10</c:v>
                </c:pt>
                <c:pt idx="28">
                  <c:v>10</c:v>
                </c:pt>
                <c:pt idx="29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94F-40AF-8AE8-22156E3BD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59088223"/>
        <c:axId val="1159087743"/>
      </c:lineChart>
      <c:catAx>
        <c:axId val="11590882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159087743"/>
        <c:crosses val="autoZero"/>
        <c:auto val="1"/>
        <c:lblAlgn val="ctr"/>
        <c:lblOffset val="100"/>
        <c:noMultiLvlLbl val="0"/>
      </c:catAx>
      <c:valAx>
        <c:axId val="11590877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159088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_xlchart.v1.7</cx:f>
      </cx:numDim>
    </cx:data>
  </cx:chartData>
  <cx:chart>
    <cx:plotArea>
      <cx:plotAreaRegion>
        <cx:series layoutId="boxWhisker" uniqueId="{57E6A8DE-8E8D-4855-9B4F-F3137998EA81}">
          <cx:tx>
            <cx:txData>
              <cx:f>_xlchart.v1.6</cx:f>
              <cx:v>Peso ( g)</cx:v>
            </cx:txData>
          </cx:tx>
          <cx:dataLabels pos="r">
            <cx:visibility seriesName="0" categoryName="0" value="1"/>
          </cx:dataLabels>
          <cx:dataId val="0"/>
          <cx:layoutPr>
            <cx:visibility meanLine="0" meanMarker="1" nonoutliers="0" outliers="1"/>
            <cx:statistics quartileMethod="exclusive"/>
          </cx:layoutPr>
        </cx:series>
      </cx:plotAreaRegion>
      <cx:axis id="0">
        <cx:catScaling gapWidth="1.5"/>
        <cx:tickLabels/>
      </cx:axis>
      <cx:axis id="1">
        <cx:valScaling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_xlchart.v1.5</cx:f>
      </cx:numDim>
    </cx:data>
  </cx:chartData>
  <cx:chart>
    <cx:title pos="t" align="ctr" overlay="0"/>
    <cx:plotArea>
      <cx:plotAreaRegion>
        <cx:series layoutId="clusteredColumn" uniqueId="{A27DCE55-CCF0-46EC-BAD4-80D6E4CEEEC4}">
          <cx:tx>
            <cx:txData>
              <cx:f>_xlchart.v1.4</cx:f>
              <cx:v>Peso ( g)</cx:v>
            </cx:txData>
          </cx:tx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4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2.xml"/><Relationship Id="rId2" Type="http://schemas.microsoft.com/office/2014/relationships/chartEx" Target="../charts/chartEx1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161923</xdr:colOff>
      <xdr:row>1</xdr:row>
      <xdr:rowOff>114298</xdr:rowOff>
    </xdr:from>
    <xdr:to>
      <xdr:col>9</xdr:col>
      <xdr:colOff>1436686</xdr:colOff>
      <xdr:row>26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102105D-C530-BB8E-6AF1-151DB893DF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739775</xdr:colOff>
      <xdr:row>44</xdr:row>
      <xdr:rowOff>95250</xdr:rowOff>
    </xdr:from>
    <xdr:to>
      <xdr:col>12</xdr:col>
      <xdr:colOff>593725</xdr:colOff>
      <xdr:row>59</xdr:row>
      <xdr:rowOff>76200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7" name="Gráfico 6">
              <a:extLst>
                <a:ext uri="{FF2B5EF4-FFF2-40B4-BE49-F238E27FC236}">
                  <a16:creationId xmlns:a16="http://schemas.microsoft.com/office/drawing/2014/main" id="{610216C1-FB34-FF33-67D5-B2411F3188D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87775" y="8121650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PE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13</xdr:col>
      <xdr:colOff>671512</xdr:colOff>
      <xdr:row>44</xdr:row>
      <xdr:rowOff>98425</xdr:rowOff>
    </xdr:from>
    <xdr:to>
      <xdr:col>20</xdr:col>
      <xdr:colOff>15875</xdr:colOff>
      <xdr:row>59</xdr:row>
      <xdr:rowOff>79376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8" name="Gráfico 7">
              <a:extLst>
                <a:ext uri="{FF2B5EF4-FFF2-40B4-BE49-F238E27FC236}">
                  <a16:creationId xmlns:a16="http://schemas.microsoft.com/office/drawing/2014/main" id="{0D0EE8BB-24CD-2F62-9D82-4A17B863DA4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204325" y="8059738"/>
              <a:ext cx="4678363" cy="271938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PE" sz="1100"/>
                <a:t>Este gráfico no está disponible en su versión de Excel.
Si edita esta forma o guarda el libro en un formato de archivo diferente, el gráfico no se podrá utilizar.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596900</xdr:colOff>
      <xdr:row>2</xdr:row>
      <xdr:rowOff>105833</xdr:rowOff>
    </xdr:from>
    <xdr:to>
      <xdr:col>28</xdr:col>
      <xdr:colOff>168625</xdr:colOff>
      <xdr:row>17</xdr:row>
      <xdr:rowOff>106885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53C087E-2E0A-68D7-861C-5AD1A74CD71B}"/>
            </a:ext>
          </a:extLst>
        </xdr:cNvPr>
        <xdr:cNvSpPr txBox="1"/>
      </xdr:nvSpPr>
      <xdr:spPr>
        <a:xfrm>
          <a:off x="12905317" y="476250"/>
          <a:ext cx="10239725" cy="417088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CP = LES – LEI / 6* Desv. Std (corto plazo)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CpK= Menor de :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 sz="16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LES – Media / 3* Desv. Std(corto plazo) </a:t>
          </a:r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o</a:t>
          </a:r>
        </a:p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Media - LEI / 3* Desv. Std(corto plazo)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PP = LES – LEI / 6* Desv. Std (largo plazo)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Ppk= Menor de :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 sz="16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LES – Media / 3* Desv. Std(largo plazo) </a:t>
          </a:r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o</a:t>
          </a:r>
        </a:p>
        <a:p>
          <a:r>
            <a:rPr lang="es-PE" sz="1600">
              <a:latin typeface="Arial" panose="020B0604020202020204" pitchFamily="34" charset="0"/>
              <a:cs typeface="Arial" panose="020B0604020202020204" pitchFamily="34" charset="0"/>
            </a:rPr>
            <a:t>Media - LEI / 3* Desv. Std(largo plazo)</a:t>
          </a: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PE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723900</xdr:colOff>
      <xdr:row>15</xdr:row>
      <xdr:rowOff>317500</xdr:rowOff>
    </xdr:from>
    <xdr:to>
      <xdr:col>22</xdr:col>
      <xdr:colOff>459739</xdr:colOff>
      <xdr:row>25</xdr:row>
      <xdr:rowOff>272659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98975C1C-342A-A42E-53F2-FDE0A8A3090A}"/>
            </a:ext>
          </a:extLst>
        </xdr:cNvPr>
        <xdr:cNvSpPr txBox="1"/>
      </xdr:nvSpPr>
      <xdr:spPr>
        <a:xfrm>
          <a:off x="13032317" y="4201583"/>
          <a:ext cx="5831839" cy="26962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PE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PE">
              <a:latin typeface="Arial" panose="020B0604020202020204" pitchFamily="34" charset="0"/>
              <a:cs typeface="Arial" panose="020B0604020202020204" pitchFamily="34" charset="0"/>
            </a:rPr>
            <a:t>Desv. Std(corto plazo) = R/d2</a:t>
          </a:r>
        </a:p>
        <a:p>
          <a:endParaRPr lang="es-PE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PE">
              <a:latin typeface="Arial" panose="020B0604020202020204" pitchFamily="34" charset="0"/>
              <a:cs typeface="Arial" panose="020B0604020202020204" pitchFamily="34" charset="0"/>
            </a:rPr>
            <a:t>R: Promedio de rangos de cada subgrupo</a:t>
          </a:r>
        </a:p>
        <a:p>
          <a:r>
            <a:rPr lang="es-PE">
              <a:latin typeface="Arial" panose="020B0604020202020204" pitchFamily="34" charset="0"/>
              <a:cs typeface="Arial" panose="020B0604020202020204" pitchFamily="34" charset="0"/>
            </a:rPr>
            <a:t>d2: Constante que depende del tamaño del subgrupo (tabla CEP)</a:t>
          </a:r>
        </a:p>
        <a:p>
          <a:endParaRPr lang="es-PE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A26FE-8AF5-4349-BF88-DC9C60894EA7}">
  <dimension ref="B3:K35"/>
  <sheetViews>
    <sheetView tabSelected="1" zoomScale="80" zoomScaleNormal="80" workbookViewId="0">
      <selection activeCell="J2" sqref="J2"/>
    </sheetView>
  </sheetViews>
  <sheetFormatPr baseColWidth="10" defaultRowHeight="14.5" x14ac:dyDescent="0.35"/>
  <cols>
    <col min="5" max="5" width="27.6328125" bestFit="1" customWidth="1"/>
    <col min="6" max="6" width="27" bestFit="1" customWidth="1"/>
    <col min="7" max="8" width="27" customWidth="1"/>
    <col min="10" max="10" width="22.36328125" bestFit="1" customWidth="1"/>
    <col min="11" max="11" width="12.453125" bestFit="1" customWidth="1"/>
  </cols>
  <sheetData>
    <row r="3" spans="2:11" ht="7.5" customHeight="1" x14ac:dyDescent="0.35">
      <c r="C3" s="1"/>
      <c r="D3" s="1"/>
      <c r="E3" s="1"/>
      <c r="F3" s="1"/>
      <c r="G3" s="1"/>
      <c r="H3" s="1"/>
    </row>
    <row r="5" spans="2:11" ht="15" thickBot="1" x14ac:dyDescent="0.4">
      <c r="B5" s="2" t="s">
        <v>0</v>
      </c>
      <c r="C5" s="2" t="s">
        <v>16</v>
      </c>
      <c r="D5" s="6" t="s">
        <v>2</v>
      </c>
      <c r="E5" s="7" t="s">
        <v>20</v>
      </c>
      <c r="F5" s="7" t="s">
        <v>19</v>
      </c>
      <c r="G5" s="7" t="s">
        <v>21</v>
      </c>
      <c r="H5" s="7" t="s">
        <v>22</v>
      </c>
      <c r="I5" s="7"/>
    </row>
    <row r="6" spans="2:11" x14ac:dyDescent="0.35">
      <c r="B6" s="2">
        <v>1</v>
      </c>
      <c r="C6" s="2">
        <v>23.19</v>
      </c>
      <c r="D6" s="6">
        <v>18.3</v>
      </c>
      <c r="E6" s="11">
        <f>$K$8+3*$K$12</f>
        <v>36.711031795411998</v>
      </c>
      <c r="F6" s="11">
        <f>$K$8-3*$K$12</f>
        <v>-2.0365128745325478E-2</v>
      </c>
      <c r="G6" s="11">
        <v>30</v>
      </c>
      <c r="H6" s="11">
        <v>10</v>
      </c>
      <c r="J6" s="5" t="s">
        <v>1</v>
      </c>
      <c r="K6" s="5"/>
    </row>
    <row r="7" spans="2:11" x14ac:dyDescent="0.35">
      <c r="B7" s="2">
        <v>2</v>
      </c>
      <c r="C7" s="2">
        <v>26.65</v>
      </c>
      <c r="D7" s="6">
        <v>18.3</v>
      </c>
      <c r="E7" s="11">
        <f t="shared" ref="E7:E35" si="0">$K$8+3*$K$12</f>
        <v>36.711031795411998</v>
      </c>
      <c r="F7" s="11">
        <f t="shared" ref="F7:F35" si="1">$K$8-3*$K$12</f>
        <v>-2.0365128745325478E-2</v>
      </c>
      <c r="G7" s="11">
        <v>30</v>
      </c>
      <c r="H7" s="11">
        <v>10</v>
      </c>
      <c r="J7" s="3"/>
      <c r="K7" s="3"/>
    </row>
    <row r="8" spans="2:11" x14ac:dyDescent="0.35">
      <c r="B8" s="2">
        <v>3</v>
      </c>
      <c r="C8" s="2">
        <v>18.03</v>
      </c>
      <c r="D8" s="6">
        <v>18.3</v>
      </c>
      <c r="E8" s="11">
        <f t="shared" si="0"/>
        <v>36.711031795411998</v>
      </c>
      <c r="F8" s="11">
        <f t="shared" si="1"/>
        <v>-2.0365128745325478E-2</v>
      </c>
      <c r="G8" s="11">
        <v>30</v>
      </c>
      <c r="H8" s="11">
        <v>10</v>
      </c>
      <c r="J8" s="3" t="s">
        <v>2</v>
      </c>
      <c r="K8" s="10">
        <v>18.345333333333336</v>
      </c>
    </row>
    <row r="9" spans="2:11" x14ac:dyDescent="0.35">
      <c r="B9" s="2">
        <v>4</v>
      </c>
      <c r="C9" s="2">
        <v>19.170000000000002</v>
      </c>
      <c r="D9" s="6">
        <v>18.3</v>
      </c>
      <c r="E9" s="11">
        <f t="shared" si="0"/>
        <v>36.711031795411998</v>
      </c>
      <c r="F9" s="11">
        <f t="shared" si="1"/>
        <v>-2.0365128745325478E-2</v>
      </c>
      <c r="G9" s="11">
        <v>30</v>
      </c>
      <c r="H9" s="11">
        <v>10</v>
      </c>
      <c r="J9" s="3" t="s">
        <v>3</v>
      </c>
      <c r="K9" s="8">
        <v>1.1177008146687135</v>
      </c>
    </row>
    <row r="10" spans="2:11" x14ac:dyDescent="0.35">
      <c r="B10" s="2">
        <v>5</v>
      </c>
      <c r="C10" s="2">
        <v>15.18</v>
      </c>
      <c r="D10" s="6">
        <v>18.3</v>
      </c>
      <c r="E10" s="11">
        <f t="shared" si="0"/>
        <v>36.711031795411998</v>
      </c>
      <c r="F10" s="11">
        <f t="shared" si="1"/>
        <v>-2.0365128745325478E-2</v>
      </c>
      <c r="G10" s="11">
        <v>30</v>
      </c>
      <c r="H10" s="11">
        <v>10</v>
      </c>
      <c r="J10" s="3" t="s">
        <v>4</v>
      </c>
      <c r="K10" s="8">
        <v>18.085000000000001</v>
      </c>
    </row>
    <row r="11" spans="2:11" x14ac:dyDescent="0.35">
      <c r="B11" s="2">
        <v>6</v>
      </c>
      <c r="C11" s="2">
        <v>24.89</v>
      </c>
      <c r="D11" s="6">
        <v>18.3</v>
      </c>
      <c r="E11" s="11">
        <f t="shared" si="0"/>
        <v>36.711031795411998</v>
      </c>
      <c r="F11" s="11">
        <f t="shared" si="1"/>
        <v>-2.0365128745325478E-2</v>
      </c>
      <c r="G11" s="11">
        <v>30</v>
      </c>
      <c r="H11" s="11">
        <v>10</v>
      </c>
      <c r="J11" s="3" t="s">
        <v>5</v>
      </c>
      <c r="K11" s="8" t="e">
        <v>#N/A</v>
      </c>
    </row>
    <row r="12" spans="2:11" x14ac:dyDescent="0.35">
      <c r="B12" s="2">
        <v>7</v>
      </c>
      <c r="C12" s="2">
        <v>16.41</v>
      </c>
      <c r="D12" s="6">
        <v>18.3</v>
      </c>
      <c r="E12" s="11">
        <f t="shared" si="0"/>
        <v>36.711031795411998</v>
      </c>
      <c r="F12" s="11">
        <f t="shared" si="1"/>
        <v>-2.0365128745325478E-2</v>
      </c>
      <c r="G12" s="11">
        <v>30</v>
      </c>
      <c r="H12" s="11">
        <v>10</v>
      </c>
      <c r="J12" s="3" t="s">
        <v>6</v>
      </c>
      <c r="K12" s="10">
        <v>6.1218994873595545</v>
      </c>
    </row>
    <row r="13" spans="2:11" x14ac:dyDescent="0.35">
      <c r="B13" s="2">
        <v>8</v>
      </c>
      <c r="C13" s="2">
        <v>25.41</v>
      </c>
      <c r="D13" s="6">
        <v>18.3</v>
      </c>
      <c r="E13" s="11">
        <f t="shared" si="0"/>
        <v>36.711031795411998</v>
      </c>
      <c r="F13" s="11">
        <f t="shared" si="1"/>
        <v>-2.0365128745325478E-2</v>
      </c>
      <c r="G13" s="11">
        <v>30</v>
      </c>
      <c r="H13" s="11">
        <v>10</v>
      </c>
      <c r="J13" s="3" t="s">
        <v>7</v>
      </c>
      <c r="K13" s="8">
        <v>37.47765333333318</v>
      </c>
    </row>
    <row r="14" spans="2:11" x14ac:dyDescent="0.35">
      <c r="B14" s="2">
        <v>9</v>
      </c>
      <c r="C14" s="2">
        <v>21.6</v>
      </c>
      <c r="D14" s="6">
        <v>18.3</v>
      </c>
      <c r="E14" s="11">
        <f t="shared" si="0"/>
        <v>36.711031795411998</v>
      </c>
      <c r="F14" s="11">
        <f t="shared" si="1"/>
        <v>-2.0365128745325478E-2</v>
      </c>
      <c r="G14" s="11">
        <v>30</v>
      </c>
      <c r="H14" s="11">
        <v>10</v>
      </c>
      <c r="J14" s="3" t="s">
        <v>8</v>
      </c>
      <c r="K14" s="8">
        <v>0.13129962598300304</v>
      </c>
    </row>
    <row r="15" spans="2:11" x14ac:dyDescent="0.35">
      <c r="B15" s="2">
        <v>10</v>
      </c>
      <c r="C15" s="2">
        <v>8.1</v>
      </c>
      <c r="D15" s="6">
        <v>18.3</v>
      </c>
      <c r="E15" s="11">
        <f t="shared" si="0"/>
        <v>36.711031795411998</v>
      </c>
      <c r="F15" s="11">
        <f t="shared" si="1"/>
        <v>-2.0365128745325478E-2</v>
      </c>
      <c r="G15" s="11">
        <v>30</v>
      </c>
      <c r="H15" s="11">
        <v>10</v>
      </c>
      <c r="J15" s="3" t="s">
        <v>9</v>
      </c>
      <c r="K15" s="8">
        <v>-7.1372785291994062E-2</v>
      </c>
    </row>
    <row r="16" spans="2:11" x14ac:dyDescent="0.35">
      <c r="B16" s="2">
        <v>11</v>
      </c>
      <c r="C16" s="2">
        <v>25.24</v>
      </c>
      <c r="D16" s="6">
        <v>18.3</v>
      </c>
      <c r="E16" s="11">
        <f t="shared" si="0"/>
        <v>36.711031795411998</v>
      </c>
      <c r="F16" s="11">
        <f t="shared" si="1"/>
        <v>-2.0365128745325478E-2</v>
      </c>
      <c r="G16" s="11">
        <v>30</v>
      </c>
      <c r="H16" s="11">
        <v>10</v>
      </c>
      <c r="J16" s="3" t="s">
        <v>10</v>
      </c>
      <c r="K16" s="8">
        <v>27.12</v>
      </c>
    </row>
    <row r="17" spans="2:11" x14ac:dyDescent="0.35">
      <c r="B17" s="2">
        <v>12</v>
      </c>
      <c r="C17" s="2">
        <v>17.36</v>
      </c>
      <c r="D17" s="6">
        <v>18.3</v>
      </c>
      <c r="E17" s="11">
        <f t="shared" si="0"/>
        <v>36.711031795411998</v>
      </c>
      <c r="F17" s="11">
        <f t="shared" si="1"/>
        <v>-2.0365128745325478E-2</v>
      </c>
      <c r="G17" s="11">
        <v>30</v>
      </c>
      <c r="H17" s="11">
        <v>10</v>
      </c>
      <c r="J17" s="3" t="s">
        <v>11</v>
      </c>
      <c r="K17" s="8">
        <v>4.84</v>
      </c>
    </row>
    <row r="18" spans="2:11" x14ac:dyDescent="0.35">
      <c r="B18" s="2">
        <v>13</v>
      </c>
      <c r="C18" s="2">
        <v>18.64</v>
      </c>
      <c r="D18" s="6">
        <v>18.3</v>
      </c>
      <c r="E18" s="11">
        <f t="shared" si="0"/>
        <v>36.711031795411998</v>
      </c>
      <c r="F18" s="11">
        <f t="shared" si="1"/>
        <v>-2.0365128745325478E-2</v>
      </c>
      <c r="G18" s="11">
        <v>30</v>
      </c>
      <c r="H18" s="11">
        <v>10</v>
      </c>
      <c r="J18" s="3" t="s">
        <v>12</v>
      </c>
      <c r="K18" s="8">
        <v>31.96</v>
      </c>
    </row>
    <row r="19" spans="2:11" x14ac:dyDescent="0.35">
      <c r="B19" s="2">
        <v>14</v>
      </c>
      <c r="C19" s="2">
        <v>9.44</v>
      </c>
      <c r="D19" s="6">
        <v>18.3</v>
      </c>
      <c r="E19" s="11">
        <f t="shared" si="0"/>
        <v>36.711031795411998</v>
      </c>
      <c r="F19" s="11">
        <f t="shared" si="1"/>
        <v>-2.0365128745325478E-2</v>
      </c>
      <c r="G19" s="11">
        <v>30</v>
      </c>
      <c r="H19" s="11">
        <v>10</v>
      </c>
      <c r="J19" s="3" t="s">
        <v>13</v>
      </c>
      <c r="K19" s="8">
        <v>550.36000000000013</v>
      </c>
    </row>
    <row r="20" spans="2:11" x14ac:dyDescent="0.35">
      <c r="B20" s="2">
        <v>15</v>
      </c>
      <c r="C20" s="2">
        <v>16.66</v>
      </c>
      <c r="D20" s="6">
        <v>18.3</v>
      </c>
      <c r="E20" s="11">
        <f t="shared" si="0"/>
        <v>36.711031795411998</v>
      </c>
      <c r="F20" s="11">
        <f t="shared" si="1"/>
        <v>-2.0365128745325478E-2</v>
      </c>
      <c r="G20" s="11">
        <v>30</v>
      </c>
      <c r="H20" s="11">
        <v>10</v>
      </c>
      <c r="J20" s="3" t="s">
        <v>14</v>
      </c>
      <c r="K20" s="8">
        <v>30</v>
      </c>
    </row>
    <row r="21" spans="2:11" ht="15" thickBot="1" x14ac:dyDescent="0.4">
      <c r="B21" s="2">
        <v>16</v>
      </c>
      <c r="C21" s="2">
        <v>10.75</v>
      </c>
      <c r="D21" s="6">
        <v>18.3</v>
      </c>
      <c r="E21" s="11">
        <f t="shared" si="0"/>
        <v>36.711031795411998</v>
      </c>
      <c r="F21" s="11">
        <f t="shared" si="1"/>
        <v>-2.0365128745325478E-2</v>
      </c>
      <c r="G21" s="11">
        <v>30</v>
      </c>
      <c r="H21" s="11">
        <v>10</v>
      </c>
      <c r="J21" s="4" t="s">
        <v>15</v>
      </c>
      <c r="K21" s="9">
        <v>2.2859548371963241</v>
      </c>
    </row>
    <row r="22" spans="2:11" x14ac:dyDescent="0.35">
      <c r="B22" s="2">
        <v>17</v>
      </c>
      <c r="C22" s="2">
        <v>14.51</v>
      </c>
      <c r="D22" s="6">
        <v>18.3</v>
      </c>
      <c r="E22" s="11">
        <f t="shared" si="0"/>
        <v>36.711031795411998</v>
      </c>
      <c r="F22" s="11">
        <f t="shared" si="1"/>
        <v>-2.0365128745325478E-2</v>
      </c>
      <c r="G22" s="11">
        <v>30</v>
      </c>
      <c r="H22" s="11">
        <v>10</v>
      </c>
    </row>
    <row r="23" spans="2:11" x14ac:dyDescent="0.35">
      <c r="B23" s="2">
        <v>18</v>
      </c>
      <c r="C23" s="2">
        <v>4.84</v>
      </c>
      <c r="D23" s="6">
        <v>18.3</v>
      </c>
      <c r="E23" s="11">
        <f t="shared" si="0"/>
        <v>36.711031795411998</v>
      </c>
      <c r="F23" s="11">
        <f t="shared" si="1"/>
        <v>-2.0365128745325478E-2</v>
      </c>
      <c r="G23" s="11">
        <v>30</v>
      </c>
      <c r="H23" s="11">
        <v>10</v>
      </c>
    </row>
    <row r="24" spans="2:11" x14ac:dyDescent="0.35">
      <c r="B24" s="2">
        <v>19</v>
      </c>
      <c r="C24" s="2">
        <v>19.75</v>
      </c>
      <c r="D24" s="6">
        <v>18.3</v>
      </c>
      <c r="E24" s="11">
        <f t="shared" si="0"/>
        <v>36.711031795411998</v>
      </c>
      <c r="F24" s="11">
        <f t="shared" si="1"/>
        <v>-2.0365128745325478E-2</v>
      </c>
      <c r="G24" s="11">
        <v>30</v>
      </c>
      <c r="H24" s="11">
        <v>10</v>
      </c>
    </row>
    <row r="25" spans="2:11" x14ac:dyDescent="0.35">
      <c r="B25" s="2">
        <v>20</v>
      </c>
      <c r="C25" s="2">
        <v>18.100000000000001</v>
      </c>
      <c r="D25" s="6">
        <v>18.3</v>
      </c>
      <c r="E25" s="11">
        <f t="shared" si="0"/>
        <v>36.711031795411998</v>
      </c>
      <c r="F25" s="11">
        <f t="shared" si="1"/>
        <v>-2.0365128745325478E-2</v>
      </c>
      <c r="G25" s="11">
        <v>30</v>
      </c>
      <c r="H25" s="11">
        <v>10</v>
      </c>
    </row>
    <row r="26" spans="2:11" x14ac:dyDescent="0.35">
      <c r="B26" s="2">
        <v>21</v>
      </c>
      <c r="C26" s="2">
        <v>16.13</v>
      </c>
      <c r="D26" s="6">
        <v>18.3</v>
      </c>
      <c r="E26" s="11">
        <f t="shared" si="0"/>
        <v>36.711031795411998</v>
      </c>
      <c r="F26" s="11">
        <f t="shared" si="1"/>
        <v>-2.0365128745325478E-2</v>
      </c>
      <c r="G26" s="11">
        <v>30</v>
      </c>
      <c r="H26" s="11">
        <v>10</v>
      </c>
    </row>
    <row r="27" spans="2:11" x14ac:dyDescent="0.35">
      <c r="B27" s="2">
        <v>22</v>
      </c>
      <c r="C27" s="2">
        <v>15.76</v>
      </c>
      <c r="D27" s="6">
        <v>18.3</v>
      </c>
      <c r="E27" s="11">
        <f t="shared" si="0"/>
        <v>36.711031795411998</v>
      </c>
      <c r="F27" s="11">
        <f t="shared" si="1"/>
        <v>-2.0365128745325478E-2</v>
      </c>
      <c r="G27" s="11">
        <v>30</v>
      </c>
      <c r="H27" s="11">
        <v>10</v>
      </c>
    </row>
    <row r="28" spans="2:11" x14ac:dyDescent="0.35">
      <c r="B28" s="2">
        <v>23</v>
      </c>
      <c r="C28" s="2">
        <v>9.42</v>
      </c>
      <c r="D28" s="6">
        <v>18.3</v>
      </c>
      <c r="E28" s="11">
        <f t="shared" si="0"/>
        <v>36.711031795411998</v>
      </c>
      <c r="F28" s="11">
        <f t="shared" si="1"/>
        <v>-2.0365128745325478E-2</v>
      </c>
      <c r="G28" s="11">
        <v>30</v>
      </c>
      <c r="H28" s="11">
        <v>10</v>
      </c>
    </row>
    <row r="29" spans="2:11" x14ac:dyDescent="0.35">
      <c r="B29" s="2">
        <v>24</v>
      </c>
      <c r="C29" s="2">
        <v>22.35</v>
      </c>
      <c r="D29" s="6">
        <v>18.3</v>
      </c>
      <c r="E29" s="11">
        <f t="shared" si="0"/>
        <v>36.711031795411998</v>
      </c>
      <c r="F29" s="11">
        <f t="shared" si="1"/>
        <v>-2.0365128745325478E-2</v>
      </c>
      <c r="G29" s="11">
        <v>30</v>
      </c>
      <c r="H29" s="11">
        <v>10</v>
      </c>
    </row>
    <row r="30" spans="2:11" x14ac:dyDescent="0.35">
      <c r="B30" s="2">
        <v>25</v>
      </c>
      <c r="C30" s="2">
        <v>27.67</v>
      </c>
      <c r="D30" s="6">
        <v>18.3</v>
      </c>
      <c r="E30" s="11">
        <f t="shared" si="0"/>
        <v>36.711031795411998</v>
      </c>
      <c r="F30" s="11">
        <f t="shared" si="1"/>
        <v>-2.0365128745325478E-2</v>
      </c>
      <c r="G30" s="11">
        <v>30</v>
      </c>
      <c r="H30" s="11">
        <v>10</v>
      </c>
    </row>
    <row r="31" spans="2:11" x14ac:dyDescent="0.35">
      <c r="B31" s="2">
        <v>26</v>
      </c>
      <c r="C31" s="2">
        <v>19.059999999999999</v>
      </c>
      <c r="D31" s="6">
        <v>18.3</v>
      </c>
      <c r="E31" s="11">
        <f t="shared" si="0"/>
        <v>36.711031795411998</v>
      </c>
      <c r="F31" s="11">
        <f t="shared" si="1"/>
        <v>-2.0365128745325478E-2</v>
      </c>
      <c r="G31" s="11">
        <v>30</v>
      </c>
      <c r="H31" s="11">
        <v>10</v>
      </c>
    </row>
    <row r="32" spans="2:11" x14ac:dyDescent="0.35">
      <c r="B32" s="2">
        <v>27</v>
      </c>
      <c r="C32" s="2">
        <v>16.670000000000002</v>
      </c>
      <c r="D32" s="6">
        <v>18.3</v>
      </c>
      <c r="E32" s="11">
        <f t="shared" si="0"/>
        <v>36.711031795411998</v>
      </c>
      <c r="F32" s="11">
        <f t="shared" si="1"/>
        <v>-2.0365128745325478E-2</v>
      </c>
      <c r="G32" s="11">
        <v>30</v>
      </c>
      <c r="H32" s="11">
        <v>10</v>
      </c>
    </row>
    <row r="33" spans="2:8" x14ac:dyDescent="0.35">
      <c r="B33" s="2">
        <v>28</v>
      </c>
      <c r="C33" s="2">
        <v>18.07</v>
      </c>
      <c r="D33" s="6">
        <v>18.3</v>
      </c>
      <c r="E33" s="11">
        <f t="shared" si="0"/>
        <v>36.711031795411998</v>
      </c>
      <c r="F33" s="11">
        <f t="shared" si="1"/>
        <v>-2.0365128745325478E-2</v>
      </c>
      <c r="G33" s="11">
        <v>30</v>
      </c>
      <c r="H33" s="11">
        <v>10</v>
      </c>
    </row>
    <row r="34" spans="2:8" x14ac:dyDescent="0.35">
      <c r="B34" s="2">
        <v>29</v>
      </c>
      <c r="C34" s="2">
        <v>19.350000000000001</v>
      </c>
      <c r="D34" s="6">
        <v>18.3</v>
      </c>
      <c r="E34" s="11">
        <f t="shared" si="0"/>
        <v>36.711031795411998</v>
      </c>
      <c r="F34" s="11">
        <f t="shared" si="1"/>
        <v>-2.0365128745325478E-2</v>
      </c>
      <c r="G34" s="11">
        <v>30</v>
      </c>
      <c r="H34" s="11">
        <v>10</v>
      </c>
    </row>
    <row r="35" spans="2:8" x14ac:dyDescent="0.35">
      <c r="B35" s="2">
        <v>30</v>
      </c>
      <c r="C35" s="2">
        <v>31.96</v>
      </c>
      <c r="D35" s="6">
        <v>18.3</v>
      </c>
      <c r="E35" s="11">
        <f t="shared" si="0"/>
        <v>36.711031795411998</v>
      </c>
      <c r="F35" s="11">
        <f t="shared" si="1"/>
        <v>-2.0365128745325478E-2</v>
      </c>
      <c r="G35" s="11">
        <v>30</v>
      </c>
      <c r="H35" s="11">
        <v>10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82066-12EB-43C1-BFB4-FE65A0E6DF4D}">
  <dimension ref="B2:H28"/>
  <sheetViews>
    <sheetView showGridLines="0" zoomScale="60" zoomScaleNormal="60" workbookViewId="0">
      <selection activeCell="B38" sqref="B38"/>
    </sheetView>
  </sheetViews>
  <sheetFormatPr baseColWidth="10" defaultRowHeight="14.5" x14ac:dyDescent="0.35"/>
  <cols>
    <col min="2" max="2" width="21.54296875" bestFit="1" customWidth="1"/>
    <col min="3" max="3" width="17.7265625" customWidth="1"/>
    <col min="4" max="7" width="12.453125" customWidth="1"/>
  </cols>
  <sheetData>
    <row r="2" spans="2:8" ht="15" thickBot="1" x14ac:dyDescent="0.4"/>
    <row r="3" spans="2:8" ht="47.5" thickBot="1" x14ac:dyDescent="0.4">
      <c r="B3" s="12" t="s">
        <v>23</v>
      </c>
      <c r="C3" s="12" t="s">
        <v>24</v>
      </c>
      <c r="D3" s="12" t="s">
        <v>25</v>
      </c>
      <c r="E3" s="12" t="s">
        <v>26</v>
      </c>
      <c r="F3" s="12" t="s">
        <v>27</v>
      </c>
      <c r="G3" s="12" t="s">
        <v>28</v>
      </c>
      <c r="H3" s="12" t="s">
        <v>30</v>
      </c>
    </row>
    <row r="4" spans="2:8" ht="24" thickBot="1" x14ac:dyDescent="0.4">
      <c r="B4" s="12">
        <v>1</v>
      </c>
      <c r="C4" s="12">
        <v>18.2</v>
      </c>
      <c r="D4" s="12">
        <v>19.100000000000001</v>
      </c>
      <c r="E4" s="12">
        <v>17.8</v>
      </c>
      <c r="F4" s="12">
        <v>18.5</v>
      </c>
      <c r="G4" s="12">
        <v>19</v>
      </c>
      <c r="H4" s="12">
        <f>AVERAGE(C4:G4)</f>
        <v>18.52</v>
      </c>
    </row>
    <row r="5" spans="2:8" ht="24" thickBot="1" x14ac:dyDescent="0.4">
      <c r="B5" s="12">
        <v>2</v>
      </c>
      <c r="C5" s="12">
        <v>20.100000000000001</v>
      </c>
      <c r="D5" s="12">
        <v>19.8</v>
      </c>
      <c r="E5" s="12">
        <v>20.5</v>
      </c>
      <c r="F5" s="12">
        <v>19.899999999999999</v>
      </c>
      <c r="G5" s="12">
        <v>20.2</v>
      </c>
      <c r="H5" s="12">
        <f t="shared" ref="H5:H8" si="0">AVERAGE(C5:G5)</f>
        <v>20.100000000000001</v>
      </c>
    </row>
    <row r="6" spans="2:8" ht="24" thickBot="1" x14ac:dyDescent="0.4">
      <c r="B6" s="12">
        <v>3</v>
      </c>
      <c r="C6" s="12">
        <v>17.5</v>
      </c>
      <c r="D6" s="12">
        <v>18</v>
      </c>
      <c r="E6" s="12">
        <v>17.899999999999999</v>
      </c>
      <c r="F6" s="12">
        <v>18.3</v>
      </c>
      <c r="G6" s="12">
        <v>17.7</v>
      </c>
      <c r="H6" s="12">
        <f t="shared" si="0"/>
        <v>17.880000000000003</v>
      </c>
    </row>
    <row r="7" spans="2:8" ht="24" thickBot="1" x14ac:dyDescent="0.4">
      <c r="B7" s="12">
        <v>4</v>
      </c>
      <c r="C7" s="12">
        <v>21</v>
      </c>
      <c r="D7" s="12">
        <v>20.7</v>
      </c>
      <c r="E7" s="12">
        <v>21.2</v>
      </c>
      <c r="F7" s="12">
        <v>20.9</v>
      </c>
      <c r="G7" s="12">
        <v>21.1</v>
      </c>
      <c r="H7" s="12">
        <f t="shared" si="0"/>
        <v>20.98</v>
      </c>
    </row>
    <row r="8" spans="2:8" ht="24" thickBot="1" x14ac:dyDescent="0.4">
      <c r="B8" s="12">
        <v>5</v>
      </c>
      <c r="C8" s="12">
        <v>16.8</v>
      </c>
      <c r="D8" s="12">
        <v>17.2</v>
      </c>
      <c r="E8" s="12">
        <v>16.899999999999999</v>
      </c>
      <c r="F8" s="12">
        <v>17.100000000000001</v>
      </c>
      <c r="G8" s="12">
        <v>17</v>
      </c>
      <c r="H8" s="12">
        <f t="shared" si="0"/>
        <v>17</v>
      </c>
    </row>
    <row r="9" spans="2:8" ht="23.5" x14ac:dyDescent="0.35">
      <c r="H9" s="15">
        <f>AVERAGE(H4:H8)</f>
        <v>18.896000000000001</v>
      </c>
    </row>
    <row r="13" spans="2:8" x14ac:dyDescent="0.35">
      <c r="B13" s="17" t="s">
        <v>35</v>
      </c>
      <c r="C13" s="17"/>
      <c r="F13" s="17" t="s">
        <v>36</v>
      </c>
      <c r="G13" s="17"/>
    </row>
    <row r="14" spans="2:8" x14ac:dyDescent="0.35">
      <c r="B14" s="17"/>
      <c r="C14" s="17"/>
      <c r="F14" s="17"/>
      <c r="G14" s="17"/>
    </row>
    <row r="16" spans="2:8" ht="26" x14ac:dyDescent="0.6">
      <c r="B16" s="14" t="s">
        <v>17</v>
      </c>
      <c r="C16" s="13">
        <v>21</v>
      </c>
    </row>
    <row r="17" spans="2:7" ht="26" x14ac:dyDescent="0.6">
      <c r="B17" s="14" t="s">
        <v>18</v>
      </c>
      <c r="C17" s="13">
        <v>16</v>
      </c>
    </row>
    <row r="21" spans="2:7" ht="23.5" x14ac:dyDescent="0.35">
      <c r="B21" s="13" t="s">
        <v>31</v>
      </c>
      <c r="C21" s="13">
        <v>18.899999999999999</v>
      </c>
    </row>
    <row r="22" spans="2:7" ht="23.5" x14ac:dyDescent="0.35">
      <c r="B22" s="13" t="s">
        <v>32</v>
      </c>
      <c r="C22" s="13">
        <v>2.3260000000000001</v>
      </c>
      <c r="F22" s="13" t="s">
        <v>2</v>
      </c>
      <c r="G22" s="13">
        <f>AVERAGE(C4:G8)</f>
        <v>18.896000000000001</v>
      </c>
    </row>
    <row r="23" spans="2:7" ht="47" x14ac:dyDescent="0.35">
      <c r="B23" s="13" t="s">
        <v>33</v>
      </c>
      <c r="C23" s="13">
        <f>+C21/C22</f>
        <v>8.1255374032674101</v>
      </c>
      <c r="F23" s="13" t="s">
        <v>37</v>
      </c>
      <c r="G23" s="13">
        <f>STDEV(C4:G8)</f>
        <v>1.5125805763660989</v>
      </c>
    </row>
    <row r="26" spans="2:7" ht="23.5" x14ac:dyDescent="0.35">
      <c r="B26" s="13" t="s">
        <v>29</v>
      </c>
      <c r="C26" s="16">
        <f>(C16-C17)/(6*C23)</f>
        <v>0.10255731922398591</v>
      </c>
      <c r="F26" s="13" t="s">
        <v>38</v>
      </c>
      <c r="G26" s="16">
        <f>(C16-C17)/(6*G23)</f>
        <v>0.55093483702889801</v>
      </c>
    </row>
    <row r="27" spans="2:7" ht="23.5" x14ac:dyDescent="0.35">
      <c r="B27" s="13" t="s">
        <v>34</v>
      </c>
      <c r="C27" s="16">
        <f>+(C16-C21)/(3*C23)</f>
        <v>8.6148148148148224E-2</v>
      </c>
      <c r="F27" s="13" t="s">
        <v>39</v>
      </c>
      <c r="G27" s="16">
        <f>+(C16-G22)/(3*G23)</f>
        <v>0.46366675884352038</v>
      </c>
    </row>
    <row r="28" spans="2:7" ht="23.5" x14ac:dyDescent="0.35">
      <c r="C28" s="13">
        <f>+(C21-C17)/(3*C23)</f>
        <v>0.11896649029982359</v>
      </c>
      <c r="G28" s="13">
        <f>+(G22-C17)/(3*G23)</f>
        <v>0.63820291521427563</v>
      </c>
    </row>
  </sheetData>
  <mergeCells count="2">
    <mergeCell ref="B13:C14"/>
    <mergeCell ref="F13:G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cirilo flores</dc:creator>
  <cp:lastModifiedBy>paul cirilo flores</cp:lastModifiedBy>
  <dcterms:created xsi:type="dcterms:W3CDTF">2026-04-18T19:46:04Z</dcterms:created>
  <dcterms:modified xsi:type="dcterms:W3CDTF">2026-04-23T01:39:07Z</dcterms:modified>
</cp:coreProperties>
</file>