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9bdd36fc1fcc273/Escritorio/Dictado de Curso/Intensivo/"/>
    </mc:Choice>
  </mc:AlternateContent>
  <xr:revisionPtr revIDLastSave="0" documentId="8_{5727DA6C-126C-4EA1-99F1-348CA048243B}" xr6:coauthVersionLast="47" xr6:coauthVersionMax="47" xr10:uidLastSave="{00000000-0000-0000-0000-000000000000}"/>
  <bookViews>
    <workbookView xWindow="-110" yWindow="-110" windowWidth="19420" windowHeight="10300" activeTab="2" xr2:uid="{BFBF4317-813A-4729-B222-80C74F6462E6}"/>
  </bookViews>
  <sheets>
    <sheet name="Kanban" sheetId="1" r:id="rId1"/>
    <sheet name="VSM Def" sheetId="2" r:id="rId2"/>
    <sheet name="VSM" sheetId="3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7" i="3" l="1"/>
  <c r="E21" i="3"/>
  <c r="E19" i="3"/>
  <c r="E17" i="3"/>
  <c r="C14" i="3"/>
  <c r="C11" i="3"/>
  <c r="C7" i="3"/>
  <c r="C16" i="2"/>
  <c r="C15" i="2"/>
  <c r="D13" i="1"/>
  <c r="C10" i="1"/>
</calcChain>
</file>

<file path=xl/sharedStrings.xml><?xml version="1.0" encoding="utf-8"?>
<sst xmlns="http://schemas.openxmlformats.org/spreadsheetml/2006/main" count="60" uniqueCount="49">
  <si>
    <t>Demanda diaria</t>
  </si>
  <si>
    <t>Lead time</t>
  </si>
  <si>
    <t>unidades</t>
  </si>
  <si>
    <t>dias</t>
  </si>
  <si>
    <t>Factor de seguridad</t>
  </si>
  <si>
    <t>Capacidad por contenedor</t>
  </si>
  <si>
    <t>Numero Tarjetas</t>
  </si>
  <si>
    <t>1 contenedor</t>
  </si>
  <si>
    <t>1 Tarjeta Kanban</t>
  </si>
  <si>
    <t>100 unidades</t>
  </si>
  <si>
    <t>A</t>
  </si>
  <si>
    <t>B</t>
  </si>
  <si>
    <t>WIP</t>
  </si>
  <si>
    <t>Tiempo disponible</t>
  </si>
  <si>
    <t>min/dia</t>
  </si>
  <si>
    <t>Demanda del cliente</t>
  </si>
  <si>
    <t>Unidades/día</t>
  </si>
  <si>
    <t>Producción real</t>
  </si>
  <si>
    <t>Tiempo de Producción</t>
  </si>
  <si>
    <t>Flujo</t>
  </si>
  <si>
    <t>Producción</t>
  </si>
  <si>
    <t>Esperas</t>
  </si>
  <si>
    <t>días</t>
  </si>
  <si>
    <t>horas</t>
  </si>
  <si>
    <t>Tak Time</t>
  </si>
  <si>
    <t>min/unidad</t>
  </si>
  <si>
    <t>Tiempo de ciclo</t>
  </si>
  <si>
    <t>min</t>
  </si>
  <si>
    <t>Inventario</t>
  </si>
  <si>
    <t>tiempo inventario</t>
  </si>
  <si>
    <t>día</t>
  </si>
  <si>
    <t>Demanda del proceso 2</t>
  </si>
  <si>
    <t>Efiencia de proceso</t>
  </si>
  <si>
    <t>TVA</t>
  </si>
  <si>
    <t>L</t>
  </si>
  <si>
    <t>s</t>
  </si>
  <si>
    <t>Tiempo de ciclo ( Ct) = 60 s</t>
  </si>
  <si>
    <t>Cambio de lote ( C/o)= 30 min</t>
  </si>
  <si>
    <t>Tamaño de lote = 100 envases</t>
  </si>
  <si>
    <t>% Tiempo operativo= 99%</t>
  </si>
  <si>
    <t>Disponibilidad planificada= 2700 s</t>
  </si>
  <si>
    <t>Capacidad</t>
  </si>
  <si>
    <t>Tiempo productivo*Factor/ Tiempo de ciclo</t>
  </si>
  <si>
    <t>Numero de cambios de lote</t>
  </si>
  <si>
    <t>Tiempos</t>
  </si>
  <si>
    <t>Tiempo total por cambio lote</t>
  </si>
  <si>
    <t>segundos</t>
  </si>
  <si>
    <t>Tiempo productivo</t>
  </si>
  <si>
    <t>unidades/ 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</si>
</sst>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70" formatCode="0.000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85296"/>
      </left>
      <right style="medium">
        <color rgb="FF085296"/>
      </right>
      <top style="medium">
        <color rgb="FF085296"/>
      </top>
      <bottom style="medium">
        <color rgb="FF085296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1" xfId="0" applyBorder="1"/>
    <xf numFmtId="9" fontId="0" fillId="0" borderId="1" xfId="0" applyNumberFormat="1" applyBorder="1"/>
    <xf numFmtId="0" fontId="0" fillId="0" borderId="1" xfId="0" applyFill="1" applyBorder="1"/>
    <xf numFmtId="43" fontId="0" fillId="0" borderId="0" xfId="1" applyFont="1"/>
    <xf numFmtId="170" fontId="0" fillId="0" borderId="0" xfId="2" applyNumberFormat="1" applyFont="1"/>
    <xf numFmtId="0" fontId="2" fillId="0" borderId="2" xfId="0" applyFont="1" applyBorder="1" applyAlignment="1">
      <alignment horizontal="left" vertical="center" wrapText="1" readingOrder="1"/>
    </xf>
    <xf numFmtId="0" fontId="0" fillId="0" borderId="0" xfId="0" applyAlignment="1">
      <alignment wrapText="1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B7611E-0AFD-4B0F-86AE-8B6A5CB6E6A6}">
  <dimension ref="B5:E15"/>
  <sheetViews>
    <sheetView workbookViewId="0">
      <selection activeCell="C10" sqref="C10"/>
    </sheetView>
  </sheetViews>
  <sheetFormatPr baseColWidth="10" defaultRowHeight="14.5" x14ac:dyDescent="0.35"/>
  <cols>
    <col min="2" max="2" width="23.08984375" bestFit="1" customWidth="1"/>
    <col min="3" max="3" width="14.81640625" bestFit="1" customWidth="1"/>
    <col min="4" max="4" width="17.36328125" customWidth="1"/>
  </cols>
  <sheetData>
    <row r="5" spans="2:5" x14ac:dyDescent="0.35">
      <c r="B5" s="1" t="s">
        <v>0</v>
      </c>
      <c r="C5" s="1">
        <v>500</v>
      </c>
      <c r="D5" s="1" t="s">
        <v>2</v>
      </c>
    </row>
    <row r="6" spans="2:5" x14ac:dyDescent="0.35">
      <c r="B6" s="1" t="s">
        <v>1</v>
      </c>
      <c r="C6" s="1">
        <v>2</v>
      </c>
      <c r="D6" s="1" t="s">
        <v>3</v>
      </c>
    </row>
    <row r="7" spans="2:5" x14ac:dyDescent="0.35">
      <c r="B7" s="1" t="s">
        <v>4</v>
      </c>
      <c r="C7" s="2">
        <v>0.2</v>
      </c>
      <c r="D7" s="1"/>
    </row>
    <row r="8" spans="2:5" x14ac:dyDescent="0.35">
      <c r="B8" s="1" t="s">
        <v>5</v>
      </c>
      <c r="C8" s="1">
        <v>100</v>
      </c>
      <c r="D8" s="1" t="s">
        <v>2</v>
      </c>
    </row>
    <row r="10" spans="2:5" x14ac:dyDescent="0.35">
      <c r="B10" s="1" t="s">
        <v>6</v>
      </c>
      <c r="C10" s="1">
        <f>(C5*C6*(1+C7))/C8</f>
        <v>12</v>
      </c>
    </row>
    <row r="12" spans="2:5" x14ac:dyDescent="0.35">
      <c r="B12" s="1" t="s">
        <v>7</v>
      </c>
      <c r="C12" s="1" t="s">
        <v>8</v>
      </c>
      <c r="D12" s="1" t="s">
        <v>9</v>
      </c>
    </row>
    <row r="13" spans="2:5" x14ac:dyDescent="0.35">
      <c r="C13" t="s">
        <v>12</v>
      </c>
      <c r="D13">
        <f>100*C10</f>
        <v>1200</v>
      </c>
      <c r="E13" t="s">
        <v>2</v>
      </c>
    </row>
    <row r="15" spans="2:5" x14ac:dyDescent="0.35">
      <c r="B15" t="s">
        <v>10</v>
      </c>
      <c r="D15" t="s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7093C-B9F5-4BA2-93E4-E8C608C0381A}">
  <dimension ref="B5:D16"/>
  <sheetViews>
    <sheetView topLeftCell="B1" workbookViewId="0">
      <selection activeCell="C16" sqref="C16"/>
    </sheetView>
  </sheetViews>
  <sheetFormatPr baseColWidth="10" defaultRowHeight="14.5" x14ac:dyDescent="0.35"/>
  <cols>
    <col min="2" max="2" width="21.54296875" customWidth="1"/>
  </cols>
  <sheetData>
    <row r="5" spans="2:4" x14ac:dyDescent="0.35">
      <c r="B5" t="s">
        <v>13</v>
      </c>
      <c r="C5">
        <v>480</v>
      </c>
      <c r="D5" t="s">
        <v>14</v>
      </c>
    </row>
    <row r="6" spans="2:4" x14ac:dyDescent="0.35">
      <c r="B6" t="s">
        <v>15</v>
      </c>
      <c r="C6">
        <v>240</v>
      </c>
      <c r="D6" t="s">
        <v>16</v>
      </c>
    </row>
    <row r="7" spans="2:4" x14ac:dyDescent="0.35">
      <c r="B7" t="s">
        <v>17</v>
      </c>
      <c r="C7">
        <v>100</v>
      </c>
      <c r="D7" t="s">
        <v>2</v>
      </c>
    </row>
    <row r="8" spans="2:4" x14ac:dyDescent="0.35">
      <c r="B8" t="s">
        <v>18</v>
      </c>
      <c r="C8">
        <v>300</v>
      </c>
      <c r="D8" t="s">
        <v>27</v>
      </c>
    </row>
    <row r="10" spans="2:4" x14ac:dyDescent="0.35">
      <c r="B10" t="s">
        <v>19</v>
      </c>
    </row>
    <row r="11" spans="2:4" x14ac:dyDescent="0.35">
      <c r="B11" t="s">
        <v>20</v>
      </c>
      <c r="C11">
        <v>2</v>
      </c>
      <c r="D11" t="s">
        <v>23</v>
      </c>
    </row>
    <row r="12" spans="2:4" x14ac:dyDescent="0.35">
      <c r="B12" t="s">
        <v>21</v>
      </c>
      <c r="C12">
        <v>3</v>
      </c>
      <c r="D12" t="s">
        <v>22</v>
      </c>
    </row>
    <row r="15" spans="2:4" x14ac:dyDescent="0.35">
      <c r="B15" s="1" t="s">
        <v>24</v>
      </c>
      <c r="C15" s="1">
        <f>C5/C6</f>
        <v>2</v>
      </c>
      <c r="D15" s="1" t="s">
        <v>25</v>
      </c>
    </row>
    <row r="16" spans="2:4" x14ac:dyDescent="0.35">
      <c r="B16" s="3" t="s">
        <v>26</v>
      </c>
      <c r="C16" s="1">
        <f>C8/C7</f>
        <v>3</v>
      </c>
      <c r="D16" s="1" t="s">
        <v>25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B4A724-B242-4F8E-9320-C4A851A4E5C0}">
  <dimension ref="B5:F27"/>
  <sheetViews>
    <sheetView tabSelected="1" topLeftCell="A22" workbookViewId="0">
      <selection activeCell="C27" sqref="C27"/>
    </sheetView>
  </sheetViews>
  <sheetFormatPr baseColWidth="10" defaultRowHeight="14.5" x14ac:dyDescent="0.35"/>
  <cols>
    <col min="2" max="2" width="20.54296875" bestFit="1" customWidth="1"/>
    <col min="3" max="3" width="11.08984375" bestFit="1" customWidth="1"/>
    <col min="4" max="4" width="22.6328125" customWidth="1"/>
  </cols>
  <sheetData>
    <row r="5" spans="2:4" x14ac:dyDescent="0.35">
      <c r="B5" t="s">
        <v>28</v>
      </c>
      <c r="C5">
        <v>10</v>
      </c>
      <c r="D5" t="s">
        <v>2</v>
      </c>
    </row>
    <row r="6" spans="2:4" x14ac:dyDescent="0.35">
      <c r="B6" t="s">
        <v>29</v>
      </c>
      <c r="C6">
        <v>1</v>
      </c>
      <c r="D6" t="s">
        <v>30</v>
      </c>
    </row>
    <row r="7" spans="2:4" x14ac:dyDescent="0.35">
      <c r="B7" t="s">
        <v>31</v>
      </c>
      <c r="C7">
        <f>C5/C6</f>
        <v>10</v>
      </c>
      <c r="D7" t="s">
        <v>16</v>
      </c>
    </row>
    <row r="9" spans="2:4" x14ac:dyDescent="0.35">
      <c r="B9" t="s">
        <v>33</v>
      </c>
      <c r="C9">
        <v>145</v>
      </c>
      <c r="D9" t="s">
        <v>35</v>
      </c>
    </row>
    <row r="10" spans="2:4" x14ac:dyDescent="0.35">
      <c r="B10" t="s">
        <v>34</v>
      </c>
      <c r="C10">
        <v>5</v>
      </c>
      <c r="D10" t="s">
        <v>22</v>
      </c>
    </row>
    <row r="11" spans="2:4" x14ac:dyDescent="0.35">
      <c r="B11" t="s">
        <v>34</v>
      </c>
      <c r="C11" s="4">
        <f>+C10*24*60*60</f>
        <v>432000</v>
      </c>
      <c r="D11" t="s">
        <v>35</v>
      </c>
    </row>
    <row r="14" spans="2:4" x14ac:dyDescent="0.35">
      <c r="B14" t="s">
        <v>32</v>
      </c>
      <c r="C14" s="5">
        <f>+C9/C11</f>
        <v>3.3564814814814812E-4</v>
      </c>
    </row>
    <row r="16" spans="2:4" ht="15" thickBot="1" x14ac:dyDescent="0.4"/>
    <row r="17" spans="2:6" ht="31.5" thickBot="1" x14ac:dyDescent="0.4">
      <c r="B17" s="6" t="s">
        <v>36</v>
      </c>
      <c r="D17" t="s">
        <v>44</v>
      </c>
      <c r="E17">
        <f>30*60</f>
        <v>1800</v>
      </c>
      <c r="F17" t="s">
        <v>46</v>
      </c>
    </row>
    <row r="18" spans="2:6" ht="31.5" thickBot="1" x14ac:dyDescent="0.4">
      <c r="B18" s="6" t="s">
        <v>37</v>
      </c>
      <c r="D18" s="7" t="s">
        <v>43</v>
      </c>
      <c r="E18">
        <v>1</v>
      </c>
    </row>
    <row r="19" spans="2:6" ht="31.5" thickBot="1" x14ac:dyDescent="0.4">
      <c r="B19" s="6" t="s">
        <v>38</v>
      </c>
      <c r="D19" t="s">
        <v>45</v>
      </c>
      <c r="E19">
        <f>+E17*E18</f>
        <v>1800</v>
      </c>
      <c r="F19" t="s">
        <v>46</v>
      </c>
    </row>
    <row r="20" spans="2:6" ht="31.5" thickBot="1" x14ac:dyDescent="0.4">
      <c r="B20" s="6" t="s">
        <v>39</v>
      </c>
    </row>
    <row r="21" spans="2:6" ht="31.5" thickBot="1" x14ac:dyDescent="0.4">
      <c r="B21" s="6" t="s">
        <v>40</v>
      </c>
      <c r="D21" t="s">
        <v>47</v>
      </c>
      <c r="E21">
        <f>2700-E19</f>
        <v>900</v>
      </c>
    </row>
    <row r="25" spans="2:6" x14ac:dyDescent="0.35">
      <c r="B25" t="s">
        <v>41</v>
      </c>
      <c r="C25" t="s">
        <v>42</v>
      </c>
    </row>
    <row r="27" spans="2:6" x14ac:dyDescent="0.35">
      <c r="B27" t="s">
        <v>41</v>
      </c>
      <c r="C27">
        <f>+E21*0.99/60</f>
        <v>14.85</v>
      </c>
      <c r="D27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Kanban</vt:lpstr>
      <vt:lpstr>VSM Def</vt:lpstr>
      <vt:lpstr>VSM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cirilo flores</dc:creator>
  <cp:lastModifiedBy>paul cirilo flores</cp:lastModifiedBy>
  <dcterms:created xsi:type="dcterms:W3CDTF">2026-04-18T02:22:56Z</dcterms:created>
  <dcterms:modified xsi:type="dcterms:W3CDTF">2026-04-21T00:57:33Z</dcterms:modified>
</cp:coreProperties>
</file>