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3\"/>
    </mc:Choice>
  </mc:AlternateContent>
  <xr:revisionPtr revIDLastSave="0" documentId="8_{182C8D86-485F-4B47-92B5-CC17D6539C7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-SGC-007 " sheetId="10" r:id="rId1"/>
    <sheet name="F-SGC-007 Abro." sheetId="7" r:id="rId2"/>
    <sheet name="Hoja1" sheetId="8" state="hidden" r:id="rId3"/>
    <sheet name="Cambios" sheetId="3" r:id="rId4"/>
  </sheets>
  <externalReferences>
    <externalReference r:id="rId5"/>
    <externalReference r:id="rId6"/>
  </externalReferences>
  <definedNames>
    <definedName name="_xlnm._FilterDatabase" localSheetId="0" hidden="1">'F-SGC-007 '!$B$15:$K$30</definedName>
    <definedName name="_xlnm._FilterDatabase" localSheetId="1" hidden="1">'F-SGC-007 Abro.'!$B$15:$M$23</definedName>
    <definedName name="AktuelleSprache">#REF!</definedName>
    <definedName name="_xlnm.Print_Area" localSheetId="0">'F-SGC-007 '!$A$1:$V$32</definedName>
    <definedName name="_xlnm.Print_Area" localSheetId="1">'F-SGC-007 Abro.'!$A$1:$X$47</definedName>
    <definedName name="AuditArt">[1]Information!$K$1</definedName>
    <definedName name="Blatt1">#REF!</definedName>
    <definedName name="Blatt11">#REF!</definedName>
    <definedName name="Blatt12">#REF!</definedName>
    <definedName name="Blatt13">#REF!</definedName>
    <definedName name="Blatt3">#REF!</definedName>
    <definedName name="Estatus">[2]Variablen!$C$7:$C$8</definedName>
    <definedName name="Folgeseiten">#REF!</definedName>
    <definedName name="fuentes">[2]Variablen!$F$11:$F$15</definedName>
    <definedName name="Index2">[2]Variablen!$B$7:$B$12</definedName>
    <definedName name="Lfd._Nr.">#REF!</definedName>
    <definedName name="M_P1">#REF!</definedName>
    <definedName name="M_P2">#REF!</definedName>
    <definedName name="M_P3">#REF!</definedName>
    <definedName name="M_P4">#REF!</definedName>
    <definedName name="M_P5">#REF!</definedName>
    <definedName name="M_P6">#REF!</definedName>
    <definedName name="P_P1">#REF!</definedName>
    <definedName name="P_P2">#REF!</definedName>
    <definedName name="P_P3">#REF!</definedName>
    <definedName name="P_P4">#REF!</definedName>
    <definedName name="P_P5">#REF!</definedName>
    <definedName name="P_P6">#REF!</definedName>
    <definedName name="Priorität">[2]Variablen!$A$7:$A$9</definedName>
    <definedName name="Prozesschritt1">'[1]Dir General'!#REF!</definedName>
    <definedName name="Prozesschritt2">'[1]Dir General'!#REF!</definedName>
    <definedName name="Prozesschritt3">'[1]Dir General'!#REF!</definedName>
    <definedName name="Prozesschritt4">'[1]Dir General'!#REF!</definedName>
    <definedName name="Prozesschritt5">'[1]Dir General'!#REF!</definedName>
    <definedName name="Prozesschritt6">'[1]Dir General'!#REF!</definedName>
    <definedName name="ProzessKette2">'[1]Dir General'!#REF!</definedName>
    <definedName name="ProzessKette3" hidden="1">'[1]Dir General'!#REF!</definedName>
    <definedName name="Risiko">[2]Variablen!$E$7:$E$9</definedName>
    <definedName name="Sprache_Deutsch">#REF!</definedName>
    <definedName name="Sprache_Englisch">#REF!</definedName>
    <definedName name="Sprache_French">#REF!</definedName>
    <definedName name="Sprache_Italiano">#REF!</definedName>
    <definedName name="Sprache_Portugisisch">#REF!</definedName>
    <definedName name="Sprache_Spanisch">#REF!</definedName>
    <definedName name="Verursacher">[2]Variablen!$D$7:$D$9</definedName>
    <definedName name="Z_2CDB703D_31C7_438E_87C4_E6894A4EE010_.wvu.FilterData" localSheetId="0" hidden="1">'F-SGC-007 '!$B$15:$K$17</definedName>
    <definedName name="Z_2CDB703D_31C7_438E_87C4_E6894A4EE010_.wvu.FilterData" localSheetId="1" hidden="1">'F-SGC-007 Abro.'!$B$15:$M$17</definedName>
    <definedName name="Z_2CDB703D_31C7_438E_87C4_E6894A4EE010_.wvu.PrintArea" localSheetId="0" hidden="1">'F-SGC-007 '!$B$4:$K$17</definedName>
    <definedName name="Z_2CDB703D_31C7_438E_87C4_E6894A4EE010_.wvu.PrintArea" localSheetId="1" hidden="1">'F-SGC-007 Abro.'!$B$4:$M$17</definedName>
    <definedName name="Z_3E22AA1E_D004_4B1F_A26D_08C7E368AF7F_.wvu.FilterData" localSheetId="0" hidden="1">'F-SGC-007 '!$B$15:$K$17</definedName>
    <definedName name="Z_3E22AA1E_D004_4B1F_A26D_08C7E368AF7F_.wvu.FilterData" localSheetId="1" hidden="1">'F-SGC-007 Abro.'!$B$15:$M$17</definedName>
    <definedName name="Z_3E22AA1E_D004_4B1F_A26D_08C7E368AF7F_.wvu.PrintArea" localSheetId="0" hidden="1">'F-SGC-007 '!$B$4:$K$17</definedName>
    <definedName name="Z_3E22AA1E_D004_4B1F_A26D_08C7E368AF7F_.wvu.PrintArea" localSheetId="1" hidden="1">'F-SGC-007 Abro.'!$B$4:$M$17</definedName>
    <definedName name="Z_7FBD11AF_72B9_42D9_9008_DDADE8B69B62_.wvu.FilterData" localSheetId="0" hidden="1">'F-SGC-007 '!$B$15:$K$17</definedName>
    <definedName name="Z_7FBD11AF_72B9_42D9_9008_DDADE8B69B62_.wvu.FilterData" localSheetId="1" hidden="1">'F-SGC-007 Abro.'!$B$15:$M$17</definedName>
    <definedName name="Z_7FBD11AF_72B9_42D9_9008_DDADE8B69B62_.wvu.PrintArea" localSheetId="0" hidden="1">'F-SGC-007 '!$B$4:$K$17</definedName>
    <definedName name="Z_7FBD11AF_72B9_42D9_9008_DDADE8B69B62_.wvu.PrintArea" localSheetId="1" hidden="1">'F-SGC-007 Abro.'!$B$4:$M$17</definedName>
    <definedName name="Z_85BCAB2A_8366_40FF_9EE3_925A9736E605_.wvu.FilterData" localSheetId="0" hidden="1">'F-SGC-007 '!$B$15:$K$17</definedName>
    <definedName name="Z_85BCAB2A_8366_40FF_9EE3_925A9736E605_.wvu.FilterData" localSheetId="1" hidden="1">'F-SGC-007 Abro.'!$B$15:$M$17</definedName>
    <definedName name="Z_85BCAB2A_8366_40FF_9EE3_925A9736E605_.wvu.PrintArea" localSheetId="0" hidden="1">'F-SGC-007 '!$B$4:$K$17</definedName>
    <definedName name="Z_85BCAB2A_8366_40FF_9EE3_925A9736E605_.wvu.PrintArea" localSheetId="1" hidden="1">'F-SGC-007 Abro.'!$B$4:$M$17</definedName>
    <definedName name="Z_8B40424A_A566_44C9_B130_8232745C3282_.wvu.FilterData" localSheetId="0" hidden="1">'F-SGC-007 '!$B$15:$K$17</definedName>
    <definedName name="Z_8B40424A_A566_44C9_B130_8232745C3282_.wvu.FilterData" localSheetId="1" hidden="1">'F-SGC-007 Abro.'!$B$15:$M$17</definedName>
    <definedName name="Z_8B40424A_A566_44C9_B130_8232745C3282_.wvu.PrintArea" localSheetId="0" hidden="1">'F-SGC-007 '!$B$4:$K$17</definedName>
    <definedName name="Z_8B40424A_A566_44C9_B130_8232745C3282_.wvu.PrintArea" localSheetId="1" hidden="1">'F-SGC-007 Abro.'!$B$4:$M$17</definedName>
    <definedName name="Z_8EA50C3E_FDAC_4B8E_A219_942D47DDACE5_.wvu.FilterData" localSheetId="0" hidden="1">'F-SGC-007 '!$B$15:$K$17</definedName>
    <definedName name="Z_8EA50C3E_FDAC_4B8E_A219_942D47DDACE5_.wvu.FilterData" localSheetId="1" hidden="1">'F-SGC-007 Abro.'!$B$15:$M$17</definedName>
    <definedName name="Z_8EA50C3E_FDAC_4B8E_A219_942D47DDACE5_.wvu.PrintArea" localSheetId="0" hidden="1">'F-SGC-007 '!$B$4:$K$17</definedName>
    <definedName name="Z_8EA50C3E_FDAC_4B8E_A219_942D47DDACE5_.wvu.PrintArea" localSheetId="1" hidden="1">'F-SGC-007 Abro.'!$B$4:$M$17</definedName>
    <definedName name="Z_BD7B8B67_485B_46C7_B37B_C9673F23EC39_.wvu.FilterData" localSheetId="0" hidden="1">'F-SGC-007 '!$B$15:$K$17</definedName>
    <definedName name="Z_BD7B8B67_485B_46C7_B37B_C9673F23EC39_.wvu.FilterData" localSheetId="1" hidden="1">'F-SGC-007 Abro.'!$B$15:$M$17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7" l="1"/>
  <c r="M23" i="7" s="1"/>
  <c r="L22" i="7"/>
  <c r="M22" i="7" s="1"/>
  <c r="L21" i="7"/>
  <c r="M21" i="7" s="1"/>
  <c r="L20" i="7"/>
  <c r="M20" i="7" s="1"/>
  <c r="M19" i="7"/>
  <c r="L19" i="7"/>
  <c r="L18" i="7"/>
  <c r="M18" i="7" s="1"/>
  <c r="S30" i="10"/>
  <c r="T30" i="10" s="1"/>
  <c r="J30" i="10"/>
  <c r="K30" i="10" s="1"/>
  <c r="S29" i="10"/>
  <c r="T29" i="10" s="1"/>
  <c r="J29" i="10"/>
  <c r="K29" i="10" s="1"/>
  <c r="S28" i="10"/>
  <c r="T28" i="10" s="1"/>
  <c r="J28" i="10"/>
  <c r="K28" i="10" s="1"/>
  <c r="S27" i="10"/>
  <c r="T27" i="10" s="1"/>
  <c r="J27" i="10"/>
  <c r="K27" i="10" s="1"/>
  <c r="S26" i="10"/>
  <c r="T26" i="10" s="1"/>
  <c r="J26" i="10"/>
  <c r="K26" i="10" s="1"/>
  <c r="S25" i="10"/>
  <c r="T25" i="10" s="1"/>
  <c r="J25" i="10"/>
  <c r="K25" i="10" s="1"/>
  <c r="S24" i="10"/>
  <c r="T24" i="10" s="1"/>
  <c r="J24" i="10"/>
  <c r="K24" i="10" s="1"/>
  <c r="S23" i="10"/>
  <c r="T23" i="10" s="1"/>
  <c r="J23" i="10"/>
  <c r="K23" i="10" s="1"/>
  <c r="S22" i="10"/>
  <c r="T22" i="10" s="1"/>
  <c r="J22" i="10"/>
  <c r="K22" i="10" s="1"/>
  <c r="S21" i="10"/>
  <c r="T21" i="10" s="1"/>
  <c r="J21" i="10"/>
  <c r="K21" i="10" s="1"/>
  <c r="S20" i="10"/>
  <c r="T20" i="10" s="1"/>
  <c r="J20" i="10"/>
  <c r="K20" i="10" s="1"/>
  <c r="S19" i="10"/>
  <c r="T19" i="10" s="1"/>
  <c r="J19" i="10"/>
  <c r="K19" i="10" s="1"/>
  <c r="S18" i="10"/>
  <c r="T18" i="10" s="1"/>
  <c r="J18" i="10"/>
  <c r="K18" i="10" s="1"/>
  <c r="S17" i="10"/>
  <c r="T17" i="10" s="1"/>
  <c r="J17" i="10"/>
  <c r="K17" i="10" s="1"/>
  <c r="U19" i="7"/>
  <c r="V19" i="7" s="1"/>
  <c r="U20" i="7"/>
  <c r="V20" i="7" s="1"/>
  <c r="U23" i="7"/>
  <c r="V23" i="7" s="1"/>
  <c r="U17" i="7"/>
  <c r="V17" i="7" s="1"/>
  <c r="L17" i="7"/>
  <c r="M1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AuxSGC</author>
  </authors>
  <commentList>
    <comment ref="C17" authorId="0" shapeId="0" xr:uid="{05DD4DE2-3B5F-4490-ABB4-E12BE7B1DA32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
</t>
        </r>
      </text>
    </comment>
    <comment ref="E17" authorId="0" shapeId="0" xr:uid="{DF5EEDD5-C789-4DE9-816D-9EA625421B3A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G17" authorId="0" shapeId="0" xr:uid="{44AEA941-F46C-4768-B737-5ED7DE7A95D2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I17" authorId="0" shapeId="0" xr:uid="{4F64BE39-6C88-4DE4-9FF1-951D707FECCA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Q17" authorId="0" shapeId="0" xr:uid="{C8608689-F536-49E3-955E-C255D43B3616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R17" authorId="0" shapeId="0" xr:uid="{9D422488-A4F2-4CC7-BD89-793D7E6638FA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AuxSGC</author>
  </authors>
  <commentList>
    <comment ref="C17" authorId="0" shapeId="0" xr:uid="{40B174B3-BF59-45F9-A50F-2054A2B30C0A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
</t>
        </r>
      </text>
    </comment>
    <comment ref="G17" authorId="0" shapeId="0" xr:uid="{5F6176AC-8FFE-411F-AE21-A54037F13954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I17" authorId="0" shapeId="0" xr:uid="{0DB8F174-0848-4990-AE35-0B096741F4E6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K17" authorId="0" shapeId="0" xr:uid="{F8881C02-727D-4378-87B7-A5AB3060E00C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S17" authorId="0" shapeId="0" xr:uid="{82545149-8F8F-475D-8E7C-969575E82F6D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T17" authorId="0" shapeId="0" xr:uid="{6DC14A3A-2A0A-45BE-858D-AD57920E4415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
</t>
        </r>
      </text>
    </comment>
    <comment ref="C18" authorId="0" shapeId="0" xr:uid="{10D61619-5C12-471B-A21A-89D7773EA085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
</t>
        </r>
      </text>
    </comment>
    <comment ref="K18" authorId="0" shapeId="0" xr:uid="{072CDB7E-BCEA-405D-9FDB-EEB78325236F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C19" authorId="0" shapeId="0" xr:uid="{49C4EDD5-F13F-42DE-8C9B-102651A2EA1C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
</t>
        </r>
      </text>
    </comment>
    <comment ref="K19" authorId="0" shapeId="0" xr:uid="{1AECF0AF-79BE-4187-983C-F254B93AB391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C20" authorId="0" shapeId="0" xr:uid="{9EC27C43-564C-4426-BF57-43E6C09006A5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
</t>
        </r>
      </text>
    </comment>
    <comment ref="K20" authorId="0" shapeId="0" xr:uid="{1A1899A2-9D15-4697-8CAD-B8039E2A7D1B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K21" authorId="0" shapeId="0" xr:uid="{F6B20FF8-28B5-4371-9748-4E54EC783785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K22" authorId="0" shapeId="0" xr:uid="{9BA3B901-51A7-4FC6-8851-78E1C3FFB1B1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  <comment ref="C23" authorId="0" shapeId="0" xr:uid="{7A413884-12E2-4144-83C3-A4785DDEC368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
</t>
        </r>
      </text>
    </comment>
    <comment ref="K23" authorId="0" shapeId="0" xr:uid="{B8542FA1-6874-4135-902A-4CF11C8757FE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Seleccione en lista desplegable</t>
        </r>
      </text>
    </comment>
  </commentList>
</comments>
</file>

<file path=xl/sharedStrings.xml><?xml version="1.0" encoding="utf-8"?>
<sst xmlns="http://schemas.openxmlformats.org/spreadsheetml/2006/main" count="186" uniqueCount="109">
  <si>
    <t>MATRIZ DE RIESGOS Y OPORTUNIDADES</t>
  </si>
  <si>
    <t>ACEROS INDUSTRIALES TUVACE S.A. DE C.V.</t>
  </si>
  <si>
    <t>30.Sep.22</t>
  </si>
  <si>
    <t>F-SGC-007</t>
  </si>
  <si>
    <t xml:space="preserve">Historial: </t>
  </si>
  <si>
    <t>Versión</t>
  </si>
  <si>
    <t>Fecha</t>
  </si>
  <si>
    <t>Descripción de cambios</t>
  </si>
  <si>
    <t>Responsable</t>
  </si>
  <si>
    <t>Creación del documento</t>
  </si>
  <si>
    <t>SGC/G. Luna</t>
  </si>
  <si>
    <t>Matriz de riesgos</t>
  </si>
  <si>
    <t>Código:F-SGC-007</t>
  </si>
  <si>
    <t>5= Extremo</t>
  </si>
  <si>
    <t>4= Alto</t>
  </si>
  <si>
    <t>3= Medio</t>
  </si>
  <si>
    <t>2= Bajo</t>
  </si>
  <si>
    <t>1= Mínimo</t>
  </si>
  <si>
    <t>#</t>
  </si>
  <si>
    <t>Severidad</t>
  </si>
  <si>
    <t>Posible Causa</t>
  </si>
  <si>
    <t>Probabilidad</t>
  </si>
  <si>
    <t>Responsables de Realizar las Acciones</t>
  </si>
  <si>
    <t xml:space="preserve">Fecha de Verificación </t>
  </si>
  <si>
    <t>Re evaluación (Eficacia)</t>
  </si>
  <si>
    <t xml:space="preserve">Observación </t>
  </si>
  <si>
    <t>Inicio</t>
  </si>
  <si>
    <t>Termino</t>
  </si>
  <si>
    <t>Calificación del Riesgo</t>
  </si>
  <si>
    <t>Consecuencia</t>
  </si>
  <si>
    <t>Acción para mitigar /
controlar el riesgo</t>
  </si>
  <si>
    <r>
      <rPr>
        <b/>
        <sz val="11"/>
        <color theme="1"/>
        <rFont val="Arial"/>
        <family val="2"/>
      </rPr>
      <t>Media:</t>
    </r>
    <r>
      <rPr>
        <sz val="10"/>
        <color theme="1"/>
        <rFont val="Arial"/>
        <family val="2"/>
      </rPr>
      <t xml:space="preserve"> Generaría consecuencias medianamente significativas sí ocurriera, puede afectar a su proceso y a otros y causar daños a largo plazo.</t>
    </r>
  </si>
  <si>
    <r>
      <rPr>
        <b/>
        <sz val="11"/>
        <color theme="1"/>
        <rFont val="Arial"/>
        <family val="2"/>
      </rPr>
      <t>Baja: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Generaría pocas consecuencias sí ocurriera, puede afectar solo al proceso y se gestionaría sin dificultad.</t>
    </r>
  </si>
  <si>
    <r>
      <rPr>
        <b/>
        <sz val="12"/>
        <color theme="1"/>
        <rFont val="Arial"/>
        <family val="2"/>
      </rPr>
      <t>Alta:</t>
    </r>
    <r>
      <rPr>
        <sz val="12"/>
        <color theme="1"/>
        <rFont val="Arial"/>
        <family val="2"/>
      </rPr>
      <t xml:space="preserve">  Existe una gran probabilidad de que ocurra </t>
    </r>
  </si>
  <si>
    <r>
      <rPr>
        <b/>
        <sz val="12"/>
        <color theme="1"/>
        <rFont val="Arial"/>
        <family val="2"/>
      </rPr>
      <t xml:space="preserve">Baja: </t>
    </r>
    <r>
      <rPr>
        <sz val="12"/>
        <color theme="1"/>
        <rFont val="Arial"/>
        <family val="2"/>
      </rPr>
      <t xml:space="preserve">Existe una gran probabilidad de que no ocurra </t>
    </r>
  </si>
  <si>
    <r>
      <rPr>
        <b/>
        <sz val="12"/>
        <color theme="1"/>
        <rFont val="Arial"/>
        <family val="2"/>
      </rPr>
      <t xml:space="preserve">Media: </t>
    </r>
    <r>
      <rPr>
        <sz val="12"/>
        <color theme="1"/>
        <rFont val="Arial"/>
        <family val="2"/>
      </rPr>
      <t xml:space="preserve">Podría ocurrir alguna vez </t>
    </r>
  </si>
  <si>
    <t xml:space="preserve">Clasificación aplicable para severidad </t>
  </si>
  <si>
    <t>Clasificación aplicable para probabilidad</t>
  </si>
  <si>
    <r>
      <rPr>
        <b/>
        <sz val="11"/>
        <color theme="1"/>
        <rFont val="Arial"/>
        <family val="2"/>
      </rPr>
      <t xml:space="preserve">Alta: </t>
    </r>
    <r>
      <rPr>
        <sz val="10"/>
        <color theme="1"/>
        <rFont val="Arial"/>
        <family val="2"/>
      </rPr>
      <t>Generaría consecuencias perjudiciales sí ocurriera, puede afectar a partes interesadas externas (clientes/proveedores, otros) e impediría alcanzar resultados esperados.</t>
    </r>
  </si>
  <si>
    <t xml:space="preserve">                    Calificación del Riesgo</t>
  </si>
  <si>
    <r>
      <rPr>
        <b/>
        <sz val="13"/>
        <color theme="1"/>
        <rFont val="Arial"/>
        <family val="2"/>
      </rPr>
      <t xml:space="preserve">Fecha de Elaboración: </t>
    </r>
    <r>
      <rPr>
        <sz val="13"/>
        <color theme="1"/>
        <rFont val="Arial"/>
        <family val="2"/>
      </rPr>
      <t xml:space="preserve">
</t>
    </r>
  </si>
  <si>
    <r>
      <rPr>
        <b/>
        <sz val="13"/>
        <color theme="1"/>
        <rFont val="Arial"/>
        <family val="2"/>
      </rPr>
      <t xml:space="preserve">Fecha de Actualización: </t>
    </r>
    <r>
      <rPr>
        <sz val="13"/>
        <color theme="1"/>
        <rFont val="Arial"/>
        <family val="2"/>
      </rPr>
      <t xml:space="preserve">
</t>
    </r>
  </si>
  <si>
    <t>15.Feb.23</t>
  </si>
  <si>
    <t>Revisión y actualización del formato, se estableció una metodología más sencilla de análisis de riesgos y oportunidades , basado en probabilidad vs severidad de ocurrencia</t>
  </si>
  <si>
    <t>SGC/S. Rodríguez</t>
  </si>
  <si>
    <t>Alta</t>
  </si>
  <si>
    <t>Media</t>
  </si>
  <si>
    <t>Baja</t>
  </si>
  <si>
    <t>Criterio</t>
  </si>
  <si>
    <t>Valor</t>
  </si>
  <si>
    <t>bajo</t>
  </si>
  <si>
    <t>alto</t>
  </si>
  <si>
    <t>medio</t>
  </si>
  <si>
    <t>extremo</t>
  </si>
  <si>
    <t>Tipo de Riesgo</t>
  </si>
  <si>
    <t>Mínimo</t>
  </si>
  <si>
    <t>Referencia</t>
  </si>
  <si>
    <t>Riesgo (R) 
Oportunidad (O)</t>
  </si>
  <si>
    <t>Fechas de compromiso</t>
  </si>
  <si>
    <r>
      <t xml:space="preserve">Estos eventos de alto riesgo pueden hacer que no se logre el proyecto u objetivos de la organización, ya  que es probable que ocurran y tengan </t>
    </r>
    <r>
      <rPr>
        <b/>
        <i/>
        <u/>
        <sz val="11"/>
        <color theme="1"/>
        <rFont val="Arial"/>
        <family val="2"/>
      </rPr>
      <t>consecuencias graves,</t>
    </r>
    <r>
      <rPr>
        <sz val="11"/>
        <color theme="1"/>
        <rFont val="Arial"/>
        <family val="2"/>
      </rPr>
      <t xml:space="preserve"> son lo más importante en el  plan de gestión de riesgo.</t>
    </r>
  </si>
  <si>
    <r>
      <t>Es probable que los eventos de medio y alto riesgo  generen</t>
    </r>
    <r>
      <rPr>
        <b/>
        <i/>
        <u/>
        <sz val="11"/>
        <color theme="1"/>
        <rFont val="Arial"/>
        <family val="2"/>
      </rPr>
      <t xml:space="preserve"> contratiempos </t>
    </r>
    <r>
      <rPr>
        <sz val="11"/>
        <color theme="1"/>
        <rFont val="Arial"/>
        <family val="2"/>
      </rPr>
      <t xml:space="preserve">para el cumplimiento de proyectos u objetivos de la organización, pero se tomaran acciones para prevenirlos y mitigarlos. </t>
    </r>
  </si>
  <si>
    <r>
      <t>Es probable que los eventos de bajo riesgo no sucedan, y si suceden no representan</t>
    </r>
    <r>
      <rPr>
        <u/>
        <sz val="11"/>
        <color theme="1"/>
        <rFont val="Arial"/>
        <family val="2"/>
      </rPr>
      <t xml:space="preserve"> </t>
    </r>
    <r>
      <rPr>
        <b/>
        <i/>
        <u/>
        <sz val="11"/>
        <color theme="1"/>
        <rFont val="Arial"/>
        <family val="2"/>
      </rPr>
      <t xml:space="preserve">consecuencias significativas </t>
    </r>
    <r>
      <rPr>
        <sz val="11"/>
        <color theme="1"/>
        <rFont val="Arial"/>
        <family val="2"/>
      </rPr>
      <t>para los proyectos u objetivos de la organización, se controlaran cumpliendo con los procedimientos de cada proceso.</t>
    </r>
  </si>
  <si>
    <t>12. Sep. 23</t>
  </si>
  <si>
    <t>Se actualizó formato por hallazgo de auditoría externa (plan de trabajo 04/09/23): 
1. Se agrego columna con R = Riesgo y O=Oportunidad, para poder diferenciarlas.
2. Se colocó formula para que se colocaran automaticamente tipo de riesgo y color correspondiente
3. Se Cambio nombre de la columna pasando de descripción  del Proceso, Estrategia u Objetivo a Referencia
4. Se colocaron listas desplegables en columnas: C,E,G,I,Q y R</t>
  </si>
  <si>
    <t>Fecha de actualización: 12. Sep. 23</t>
  </si>
  <si>
    <t>Versión: 2.0</t>
  </si>
  <si>
    <t xml:space="preserve">SGC / S. Rodriguez
SGC / I. Gonzalez </t>
  </si>
  <si>
    <t>FODA</t>
  </si>
  <si>
    <t>Partes Interesadas</t>
  </si>
  <si>
    <t>Compras</t>
  </si>
  <si>
    <t>no aplica</t>
  </si>
  <si>
    <t>Selección de proveedores</t>
  </si>
  <si>
    <t>Proveedor confiable</t>
  </si>
  <si>
    <t>Producción</t>
  </si>
  <si>
    <t>Ventas</t>
  </si>
  <si>
    <t>Actividad principal del proceso</t>
  </si>
  <si>
    <t>Resultado esperado del proceso</t>
  </si>
  <si>
    <t>Fabricacion de producto</t>
  </si>
  <si>
    <t>Producto conforme a requisitos del cliente</t>
  </si>
  <si>
    <t>Incremento en cartera de clientes</t>
  </si>
  <si>
    <t>incrementar un 10 % los clientes en el año</t>
  </si>
  <si>
    <t>Falta de sistemas
automatizados para el control
en almacenes</t>
  </si>
  <si>
    <t>Cambios en la legislación para
la importación de producto
soldable</t>
  </si>
  <si>
    <t>Mala atencion y falta de seguimiento en la entrega de sus productos</t>
  </si>
  <si>
    <t>Clientes</t>
  </si>
  <si>
    <t>Satisfaccion de mis clientes</t>
  </si>
  <si>
    <t>Falta de criterios para la selección de proveedores</t>
  </si>
  <si>
    <t>R</t>
  </si>
  <si>
    <t>Errores en la informacion recibida para realizar planeacion de la produccion</t>
  </si>
  <si>
    <t>Falta de prospeccion del ejecutivo comercial</t>
  </si>
  <si>
    <t>1. descontrol en existencias del almacen
2. sobre stock</t>
  </si>
  <si>
    <t>1. incremento en los costos arancelarios para la exportación</t>
  </si>
  <si>
    <t>1. Quejas o reclamaciones de clientes
2. Perdida de clientes</t>
  </si>
  <si>
    <t>1. Adquiriri producto de mala calidad
2. Fraudes o perdidas monetarias
3. Quejas de clientes</t>
  </si>
  <si>
    <t>1. Fabricar producto fuera de especificación
2. Quejas o reclamaciones del cliente o penalización
3. Perdida de cliente</t>
  </si>
  <si>
    <t xml:space="preserve"> determinación de puntos críticos del proceso</t>
  </si>
  <si>
    <t>O</t>
  </si>
  <si>
    <t>1. Reduccion de tiempos muertos
2. Eficiencia en la produccion
3. Control y reduccion de PNC durante la produccion</t>
  </si>
  <si>
    <t>1. No crece la organización
2. No se alcanzan la cuota de venta mensual
3. Dificultades en el flujo de efectivo</t>
  </si>
  <si>
    <t>1. no contar con un programa para gestionar inventarios
2. no tener un coordinador de almacen apto y competente</t>
  </si>
  <si>
    <t>1. cambio de gobierno
2. Desconocimiento del cambio en las regulaciones normativas de comercio</t>
  </si>
  <si>
    <t>1. mal manejo de clientes por parte de la ejecutiva
2. No contar con un forecast para entregas a clientes
3. no contar con sistemas o plataformas para seguimiento de pedidos</t>
  </si>
  <si>
    <t>1. falta de conocimiento del coordinador de compras para la selección de proveedores
2. no esta definido en el procedimiento la selección de proveedores
3. desconocimiento del requisito de la norma</t>
  </si>
  <si>
    <t>1. Falta de documentos del cliente (planos, muestras, especificaciones)
2. No hay un canal de comunicación efectivo entre los procesos de ventas y produccion
3. el ejecutivo de ventas desconoce su proceso de venta</t>
  </si>
  <si>
    <t>1. Centrarse en la atencion del cliente ya establecido 
2. no se tiene campañas en RS para posicionar a la empresa
3. No se tiene definido meta para la captacion de clientes.</t>
  </si>
  <si>
    <t>1. contratar a un coordinador de almacen con experiencia
2. Consolidar un inventario
3. Realizar inventarios ciclicos</t>
  </si>
  <si>
    <t>Gerente de planta</t>
  </si>
  <si>
    <t>1. creacion de area legal
2. Convenio con la secretaria de economia para tener los articulos normativos vigentes</t>
  </si>
  <si>
    <t>Coordinadora de administracion
direccion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</si>
</sst>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b/>
      <u/>
      <sz val="10"/>
      <color rgb="FF0000CC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</font>
    <font>
      <b/>
      <sz val="12"/>
      <color theme="1"/>
      <name val="Tw Cen MT"/>
      <family val="2"/>
    </font>
    <font>
      <b/>
      <sz val="12"/>
      <name val="Tw Cen MT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sz val="15"/>
      <color theme="1"/>
      <name val="Arial"/>
      <family val="2"/>
    </font>
    <font>
      <b/>
      <sz val="22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3"/>
      <name val="Arial"/>
      <family val="2"/>
    </font>
    <font>
      <sz val="13"/>
      <color rgb="FFFF0000"/>
      <name val="Arial"/>
      <family val="2"/>
    </font>
    <font>
      <u/>
      <sz val="13"/>
      <color theme="1"/>
      <name val="Arial"/>
      <family val="2"/>
    </font>
    <font>
      <b/>
      <i/>
      <u/>
      <sz val="11"/>
      <color theme="1"/>
      <name val="Arial"/>
      <family val="2"/>
    </font>
    <font>
      <u/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3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5F13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3B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5" fillId="0" borderId="0"/>
    <xf numFmtId="0" fontId="4" fillId="0" borderId="0"/>
    <xf numFmtId="0" fontId="6" fillId="0" borderId="0"/>
  </cellStyleXfs>
  <cellXfs count="194">
    <xf numFmtId="0" fontId="0" fillId="0" borderId="0" xfId="0"/>
    <xf numFmtId="0" fontId="0" fillId="2" borderId="0" xfId="0" applyFill="1" applyProtection="1"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/>
    <xf numFmtId="0" fontId="9" fillId="0" borderId="0" xfId="2" applyFont="1" applyAlignment="1">
      <alignment horizontal="right" vertical="center"/>
    </xf>
    <xf numFmtId="0" fontId="5" fillId="2" borderId="0" xfId="2" applyFill="1"/>
    <xf numFmtId="0" fontId="12" fillId="3" borderId="1" xfId="2" applyFont="1" applyFill="1" applyBorder="1" applyAlignment="1">
      <alignment horizontal="center" vertical="center"/>
    </xf>
    <xf numFmtId="164" fontId="5" fillId="2" borderId="1" xfId="2" applyNumberFormat="1" applyFill="1" applyBorder="1" applyAlignment="1">
      <alignment horizontal="center" vertical="center"/>
    </xf>
    <xf numFmtId="0" fontId="5" fillId="2" borderId="1" xfId="2" applyFill="1" applyBorder="1"/>
    <xf numFmtId="0" fontId="5" fillId="2" borderId="1" xfId="2" applyFill="1" applyBorder="1" applyAlignment="1">
      <alignment horizontal="center" vertical="center"/>
    </xf>
    <xf numFmtId="0" fontId="10" fillId="2" borderId="0" xfId="2" applyFont="1" applyFill="1" applyAlignment="1">
      <alignment horizontal="right"/>
    </xf>
    <xf numFmtId="0" fontId="11" fillId="2" borderId="0" xfId="2" applyFont="1" applyFill="1"/>
    <xf numFmtId="0" fontId="17" fillId="2" borderId="0" xfId="0" applyFont="1" applyFill="1" applyProtection="1">
      <protection locked="0"/>
    </xf>
    <xf numFmtId="0" fontId="18" fillId="2" borderId="0" xfId="0" applyFont="1" applyFill="1" applyProtection="1">
      <protection locked="0"/>
    </xf>
    <xf numFmtId="0" fontId="18" fillId="2" borderId="0" xfId="0" applyFont="1" applyFill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Protection="1">
      <protection locked="0"/>
    </xf>
    <xf numFmtId="0" fontId="0" fillId="2" borderId="21" xfId="0" applyFill="1" applyBorder="1"/>
    <xf numFmtId="0" fontId="0" fillId="2" borderId="22" xfId="0" applyFill="1" applyBorder="1"/>
    <xf numFmtId="0" fontId="0" fillId="2" borderId="16" xfId="0" applyFill="1" applyBorder="1"/>
    <xf numFmtId="0" fontId="0" fillId="2" borderId="20" xfId="0" applyFill="1" applyBorder="1"/>
    <xf numFmtId="0" fontId="0" fillId="2" borderId="21" xfId="0" applyFill="1" applyBorder="1" applyProtection="1">
      <protection locked="0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23" fillId="0" borderId="1" xfId="0" applyFont="1" applyBorder="1" applyAlignment="1" applyProtection="1">
      <alignment vertical="center" wrapText="1"/>
      <protection locked="0"/>
    </xf>
    <xf numFmtId="49" fontId="23" fillId="0" borderId="1" xfId="0" applyNumberFormat="1" applyFont="1" applyBorder="1" applyAlignment="1" applyProtection="1">
      <alignment horizontal="left" vertical="center" wrapText="1"/>
      <protection locked="0"/>
    </xf>
    <xf numFmtId="0" fontId="26" fillId="0" borderId="1" xfId="3" applyFont="1" applyBorder="1" applyAlignment="1">
      <alignment horizontal="center" vertical="center" wrapText="1"/>
    </xf>
    <xf numFmtId="17" fontId="26" fillId="0" borderId="1" xfId="3" applyNumberFormat="1" applyFont="1" applyBorder="1" applyAlignment="1">
      <alignment horizontal="center" vertical="center" wrapText="1"/>
    </xf>
    <xf numFmtId="15" fontId="26" fillId="0" borderId="1" xfId="3" applyNumberFormat="1" applyFont="1" applyBorder="1" applyAlignment="1">
      <alignment horizontal="center" vertical="center" wrapText="1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3" fillId="0" borderId="1" xfId="3" applyFont="1" applyBorder="1" applyAlignment="1">
      <alignment horizontal="center" vertical="center" wrapText="1"/>
    </xf>
    <xf numFmtId="0" fontId="26" fillId="0" borderId="19" xfId="3" applyFont="1" applyBorder="1" applyAlignment="1">
      <alignment vertical="center" wrapText="1"/>
    </xf>
    <xf numFmtId="0" fontId="23" fillId="0" borderId="19" xfId="3" applyFont="1" applyBorder="1" applyAlignment="1">
      <alignment vertical="center" wrapText="1"/>
    </xf>
    <xf numFmtId="0" fontId="23" fillId="0" borderId="19" xfId="0" applyFont="1" applyBorder="1" applyAlignment="1" applyProtection="1">
      <alignment vertical="center" wrapText="1"/>
      <protection locked="0"/>
    </xf>
    <xf numFmtId="49" fontId="23" fillId="0" borderId="19" xfId="0" applyNumberFormat="1" applyFont="1" applyBorder="1" applyAlignment="1" applyProtection="1">
      <alignment vertical="center" wrapText="1"/>
      <protection locked="0"/>
    </xf>
    <xf numFmtId="0" fontId="23" fillId="0" borderId="6" xfId="0" applyFont="1" applyBorder="1" applyAlignment="1" applyProtection="1">
      <alignment horizontal="left"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 applyProtection="1">
      <alignment vertical="center" wrapText="1"/>
      <protection locked="0"/>
    </xf>
    <xf numFmtId="17" fontId="26" fillId="0" borderId="6" xfId="3" applyNumberFormat="1" applyFont="1" applyBorder="1" applyAlignment="1">
      <alignment horizontal="center" vertical="center" wrapText="1"/>
    </xf>
    <xf numFmtId="0" fontId="23" fillId="0" borderId="24" xfId="0" applyFont="1" applyBorder="1" applyAlignment="1" applyProtection="1">
      <alignment vertical="center" wrapText="1"/>
      <protection locked="0"/>
    </xf>
    <xf numFmtId="0" fontId="26" fillId="0" borderId="19" xfId="3" applyFont="1" applyBorder="1" applyAlignment="1">
      <alignment horizontal="left" vertical="center" wrapText="1"/>
    </xf>
    <xf numFmtId="49" fontId="27" fillId="0" borderId="1" xfId="0" applyNumberFormat="1" applyFont="1" applyBorder="1" applyAlignment="1" applyProtection="1">
      <alignment horizontal="left" vertical="center" wrapText="1"/>
      <protection locked="0"/>
    </xf>
    <xf numFmtId="0" fontId="23" fillId="2" borderId="5" xfId="0" applyFont="1" applyFill="1" applyBorder="1" applyAlignment="1">
      <alignment horizontal="center" vertical="center"/>
    </xf>
    <xf numFmtId="0" fontId="23" fillId="2" borderId="41" xfId="0" applyFont="1" applyFill="1" applyBorder="1" applyAlignment="1">
      <alignment horizontal="center" vertical="center"/>
    </xf>
    <xf numFmtId="0" fontId="23" fillId="2" borderId="6" xfId="0" applyFont="1" applyFill="1" applyBorder="1" applyAlignment="1" applyProtection="1">
      <alignment horizontal="center" vertical="center" wrapText="1"/>
      <protection locked="0"/>
    </xf>
    <xf numFmtId="49" fontId="23" fillId="0" borderId="6" xfId="0" applyNumberFormat="1" applyFont="1" applyBorder="1" applyAlignment="1" applyProtection="1">
      <alignment horizontal="left" vertical="center" wrapText="1"/>
      <protection locked="0"/>
    </xf>
    <xf numFmtId="15" fontId="26" fillId="0" borderId="6" xfId="3" applyNumberFormat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wrapText="1"/>
    </xf>
    <xf numFmtId="0" fontId="23" fillId="2" borderId="13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2" fontId="23" fillId="0" borderId="1" xfId="0" applyNumberFormat="1" applyFont="1" applyBorder="1" applyAlignment="1" applyProtection="1">
      <alignment horizontal="left" vertical="center" wrapText="1"/>
      <protection locked="0"/>
    </xf>
    <xf numFmtId="0" fontId="23" fillId="0" borderId="1" xfId="3" applyFont="1" applyBorder="1" applyAlignment="1">
      <alignment horizontal="center" vertical="center"/>
    </xf>
    <xf numFmtId="2" fontId="23" fillId="12" borderId="1" xfId="0" applyNumberFormat="1" applyFont="1" applyFill="1" applyBorder="1" applyAlignment="1">
      <alignment horizontal="center" vertical="center" wrapText="1"/>
    </xf>
    <xf numFmtId="0" fontId="19" fillId="9" borderId="6" xfId="3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6" fillId="2" borderId="17" xfId="0" applyFont="1" applyFill="1" applyBorder="1" applyProtection="1">
      <protection locked="0"/>
    </xf>
    <xf numFmtId="0" fontId="23" fillId="0" borderId="6" xfId="3" applyFont="1" applyBorder="1" applyAlignment="1">
      <alignment horizontal="center" vertical="center"/>
    </xf>
    <xf numFmtId="2" fontId="23" fillId="12" borderId="6" xfId="0" applyNumberFormat="1" applyFont="1" applyFill="1" applyBorder="1" applyAlignment="1">
      <alignment horizontal="center" vertical="center" wrapText="1"/>
    </xf>
    <xf numFmtId="0" fontId="23" fillId="6" borderId="1" xfId="3" applyFont="1" applyFill="1" applyBorder="1" applyAlignment="1">
      <alignment horizontal="center" vertical="center" wrapText="1"/>
    </xf>
    <xf numFmtId="0" fontId="23" fillId="6" borderId="6" xfId="3" applyFont="1" applyFill="1" applyBorder="1" applyAlignment="1">
      <alignment horizontal="center" vertical="center" wrapText="1"/>
    </xf>
    <xf numFmtId="0" fontId="23" fillId="0" borderId="6" xfId="3" applyFont="1" applyBorder="1" applyAlignment="1">
      <alignment horizontal="center" vertical="center" wrapText="1"/>
    </xf>
    <xf numFmtId="0" fontId="28" fillId="0" borderId="1" xfId="0" applyFont="1" applyBorder="1" applyAlignment="1" applyProtection="1">
      <alignment vertical="center" wrapText="1"/>
      <protection locked="0"/>
    </xf>
    <xf numFmtId="0" fontId="23" fillId="2" borderId="28" xfId="0" applyFont="1" applyFill="1" applyBorder="1" applyAlignment="1">
      <alignment horizontal="center" vertical="center"/>
    </xf>
    <xf numFmtId="0" fontId="23" fillId="2" borderId="3" xfId="0" applyFont="1" applyFill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left" vertical="center" wrapText="1"/>
      <protection locked="0"/>
    </xf>
    <xf numFmtId="0" fontId="23" fillId="0" borderId="3" xfId="0" applyFont="1" applyBorder="1" applyAlignment="1" applyProtection="1">
      <alignment vertical="center" wrapText="1"/>
      <protection locked="0"/>
    </xf>
    <xf numFmtId="0" fontId="23" fillId="0" borderId="3" xfId="3" applyFont="1" applyBorder="1" applyAlignment="1">
      <alignment horizontal="center" vertical="center"/>
    </xf>
    <xf numFmtId="2" fontId="23" fillId="12" borderId="3" xfId="0" applyNumberFormat="1" applyFont="1" applyFill="1" applyBorder="1" applyAlignment="1">
      <alignment horizontal="center" vertical="center" wrapText="1"/>
    </xf>
    <xf numFmtId="2" fontId="23" fillId="0" borderId="3" xfId="0" applyNumberFormat="1" applyFont="1" applyBorder="1" applyAlignment="1" applyProtection="1">
      <alignment horizontal="left" vertical="center" wrapText="1"/>
      <protection locked="0"/>
    </xf>
    <xf numFmtId="0" fontId="26" fillId="0" borderId="3" xfId="3" applyFont="1" applyBorder="1" applyAlignment="1">
      <alignment horizontal="center" vertical="center" wrapText="1"/>
    </xf>
    <xf numFmtId="17" fontId="26" fillId="0" borderId="3" xfId="3" applyNumberFormat="1" applyFont="1" applyBorder="1" applyAlignment="1">
      <alignment horizontal="center" vertical="center" wrapText="1"/>
    </xf>
    <xf numFmtId="15" fontId="26" fillId="0" borderId="3" xfId="3" applyNumberFormat="1" applyFont="1" applyBorder="1" applyAlignment="1">
      <alignment horizontal="center" vertical="center" wrapText="1"/>
    </xf>
    <xf numFmtId="0" fontId="23" fillId="6" borderId="3" xfId="3" applyFont="1" applyFill="1" applyBorder="1" applyAlignment="1">
      <alignment horizontal="center" vertical="center" wrapText="1"/>
    </xf>
    <xf numFmtId="0" fontId="26" fillId="0" borderId="39" xfId="3" applyFont="1" applyBorder="1" applyAlignment="1">
      <alignment vertical="center" wrapText="1"/>
    </xf>
    <xf numFmtId="0" fontId="16" fillId="9" borderId="6" xfId="3" applyFont="1" applyFill="1" applyBorder="1" applyAlignment="1">
      <alignment horizontal="center" vertical="center" wrapText="1"/>
    </xf>
    <xf numFmtId="0" fontId="19" fillId="9" borderId="6" xfId="3" applyFont="1" applyFill="1" applyBorder="1" applyAlignment="1">
      <alignment horizontal="center" vertical="center"/>
    </xf>
    <xf numFmtId="0" fontId="0" fillId="0" borderId="13" xfId="0" applyBorder="1"/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wrapText="1"/>
    </xf>
    <xf numFmtId="0" fontId="33" fillId="0" borderId="13" xfId="0" applyFont="1" applyBorder="1" applyAlignment="1">
      <alignment vertical="center"/>
    </xf>
    <xf numFmtId="0" fontId="35" fillId="0" borderId="13" xfId="0" applyFont="1" applyBorder="1" applyAlignment="1">
      <alignment vertical="center" wrapText="1"/>
    </xf>
    <xf numFmtId="0" fontId="35" fillId="0" borderId="14" xfId="0" applyFont="1" applyBorder="1" applyAlignment="1">
      <alignment vertical="center" wrapText="1"/>
    </xf>
    <xf numFmtId="0" fontId="34" fillId="0" borderId="13" xfId="0" applyFont="1" applyBorder="1" applyProtection="1">
      <protection locked="0"/>
    </xf>
    <xf numFmtId="0" fontId="13" fillId="5" borderId="0" xfId="3" applyFont="1" applyFill="1" applyAlignment="1">
      <alignment horizontal="left" vertical="center"/>
    </xf>
    <xf numFmtId="0" fontId="14" fillId="4" borderId="0" xfId="4" applyFont="1" applyFill="1" applyAlignment="1">
      <alignment horizontal="left" vertical="center"/>
    </xf>
    <xf numFmtId="0" fontId="23" fillId="9" borderId="0" xfId="3" applyFont="1" applyFill="1" applyAlignment="1">
      <alignment vertical="center"/>
    </xf>
    <xf numFmtId="0" fontId="13" fillId="12" borderId="0" xfId="3" applyFont="1" applyFill="1" applyAlignment="1">
      <alignment horizontal="left" vertical="center"/>
    </xf>
    <xf numFmtId="0" fontId="14" fillId="7" borderId="0" xfId="4" applyFont="1" applyFill="1" applyAlignment="1">
      <alignment horizontal="left" vertical="center"/>
    </xf>
    <xf numFmtId="0" fontId="23" fillId="10" borderId="0" xfId="3" applyFont="1" applyFill="1" applyAlignment="1">
      <alignment vertical="center"/>
    </xf>
    <xf numFmtId="0" fontId="13" fillId="8" borderId="0" xfId="3" applyFont="1" applyFill="1" applyAlignment="1">
      <alignment horizontal="left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15" fillId="9" borderId="30" xfId="0" applyFont="1" applyFill="1" applyBorder="1" applyAlignment="1" applyProtection="1">
      <alignment horizontal="center" vertical="center"/>
      <protection locked="0"/>
    </xf>
    <xf numFmtId="0" fontId="15" fillId="9" borderId="47" xfId="0" applyFont="1" applyFill="1" applyBorder="1" applyAlignment="1" applyProtection="1">
      <alignment horizontal="center" vertical="center"/>
      <protection locked="0"/>
    </xf>
    <xf numFmtId="0" fontId="15" fillId="9" borderId="25" xfId="0" applyFont="1" applyFill="1" applyBorder="1" applyAlignment="1" applyProtection="1">
      <alignment horizontal="center" vertical="center" wrapText="1"/>
      <protection locked="0"/>
    </xf>
    <xf numFmtId="0" fontId="15" fillId="9" borderId="46" xfId="0" applyFont="1" applyFill="1" applyBorder="1" applyAlignment="1" applyProtection="1">
      <alignment horizontal="center" vertical="center" wrapText="1"/>
      <protection locked="0"/>
    </xf>
    <xf numFmtId="0" fontId="15" fillId="9" borderId="42" xfId="0" applyFont="1" applyFill="1" applyBorder="1" applyAlignment="1" applyProtection="1">
      <alignment horizontal="center" vertical="center" wrapText="1"/>
      <protection locked="0"/>
    </xf>
    <xf numFmtId="0" fontId="15" fillId="9" borderId="43" xfId="0" applyFont="1" applyFill="1" applyBorder="1" applyAlignment="1" applyProtection="1">
      <alignment horizontal="center" vertical="center" wrapText="1"/>
      <protection locked="0"/>
    </xf>
    <xf numFmtId="0" fontId="15" fillId="9" borderId="44" xfId="0" applyFont="1" applyFill="1" applyBorder="1" applyAlignment="1" applyProtection="1">
      <alignment horizontal="center" vertical="center" wrapText="1"/>
      <protection locked="0"/>
    </xf>
    <xf numFmtId="0" fontId="15" fillId="9" borderId="45" xfId="0" applyFont="1" applyFill="1" applyBorder="1" applyAlignment="1" applyProtection="1">
      <alignment horizontal="center" vertical="center" wrapText="1"/>
      <protection locked="0"/>
    </xf>
    <xf numFmtId="0" fontId="22" fillId="9" borderId="36" xfId="3" applyFont="1" applyFill="1" applyBorder="1" applyAlignment="1">
      <alignment horizontal="center" vertical="center" wrapText="1"/>
    </xf>
    <xf numFmtId="0" fontId="22" fillId="9" borderId="37" xfId="3" applyFont="1" applyFill="1" applyBorder="1" applyAlignment="1">
      <alignment horizontal="center" vertical="center" wrapText="1"/>
    </xf>
    <xf numFmtId="0" fontId="22" fillId="9" borderId="38" xfId="3" applyFont="1" applyFill="1" applyBorder="1" applyAlignment="1">
      <alignment horizontal="center" vertical="center" wrapText="1"/>
    </xf>
    <xf numFmtId="0" fontId="18" fillId="0" borderId="33" xfId="3" applyFont="1" applyBorder="1" applyAlignment="1">
      <alignment vertical="center" wrapText="1"/>
    </xf>
    <xf numFmtId="0" fontId="18" fillId="0" borderId="11" xfId="3" applyFont="1" applyBorder="1" applyAlignment="1">
      <alignment vertical="center" wrapText="1"/>
    </xf>
    <xf numFmtId="0" fontId="18" fillId="0" borderId="35" xfId="3" applyFont="1" applyBorder="1" applyAlignment="1">
      <alignment vertical="center" wrapText="1"/>
    </xf>
    <xf numFmtId="0" fontId="8" fillId="10" borderId="0" xfId="0" applyFont="1" applyFill="1" applyAlignment="1" applyProtection="1">
      <alignment horizontal="center" vertical="center" wrapText="1"/>
      <protection locked="0"/>
    </xf>
    <xf numFmtId="0" fontId="8" fillId="10" borderId="17" xfId="0" applyFont="1" applyFill="1" applyBorder="1" applyAlignment="1" applyProtection="1">
      <alignment horizontal="center" vertical="center" wrapText="1"/>
      <protection locked="0"/>
    </xf>
    <xf numFmtId="0" fontId="18" fillId="0" borderId="34" xfId="3" applyFont="1" applyBorder="1" applyAlignment="1">
      <alignment vertical="center" wrapText="1"/>
    </xf>
    <xf numFmtId="0" fontId="18" fillId="0" borderId="10" xfId="3" applyFont="1" applyBorder="1" applyAlignment="1">
      <alignment vertical="center" wrapText="1"/>
    </xf>
    <xf numFmtId="0" fontId="18" fillId="0" borderId="27" xfId="3" applyFont="1" applyBorder="1" applyAlignment="1">
      <alignment vertical="center" wrapText="1"/>
    </xf>
    <xf numFmtId="0" fontId="18" fillId="0" borderId="29" xfId="3" applyFont="1" applyBorder="1" applyAlignment="1">
      <alignment vertical="center" wrapText="1"/>
    </xf>
    <xf numFmtId="0" fontId="18" fillId="0" borderId="8" xfId="3" applyFont="1" applyBorder="1" applyAlignment="1">
      <alignment vertical="center" wrapText="1"/>
    </xf>
    <xf numFmtId="0" fontId="18" fillId="0" borderId="26" xfId="3" applyFont="1" applyBorder="1" applyAlignment="1">
      <alignment vertical="center" wrapText="1"/>
    </xf>
    <xf numFmtId="0" fontId="16" fillId="9" borderId="25" xfId="3" applyFont="1" applyFill="1" applyBorder="1" applyAlignment="1">
      <alignment horizontal="center" vertical="center" wrapText="1"/>
    </xf>
    <xf numFmtId="0" fontId="16" fillId="9" borderId="46" xfId="3" applyFont="1" applyFill="1" applyBorder="1" applyAlignment="1">
      <alignment horizontal="center" vertical="center" wrapText="1"/>
    </xf>
    <xf numFmtId="0" fontId="16" fillId="9" borderId="42" xfId="3" applyFont="1" applyFill="1" applyBorder="1" applyAlignment="1">
      <alignment horizontal="center" vertical="center"/>
    </xf>
    <xf numFmtId="0" fontId="16" fillId="9" borderId="13" xfId="3" applyFont="1" applyFill="1" applyBorder="1" applyAlignment="1">
      <alignment horizontal="center" vertical="center"/>
    </xf>
    <xf numFmtId="0" fontId="16" fillId="9" borderId="43" xfId="3" applyFont="1" applyFill="1" applyBorder="1" applyAlignment="1">
      <alignment horizontal="center" vertical="center"/>
    </xf>
    <xf numFmtId="0" fontId="16" fillId="9" borderId="31" xfId="3" applyFont="1" applyFill="1" applyBorder="1" applyAlignment="1">
      <alignment horizontal="center" vertical="center"/>
    </xf>
    <xf numFmtId="0" fontId="16" fillId="9" borderId="48" xfId="3" applyFont="1" applyFill="1" applyBorder="1" applyAlignment="1">
      <alignment horizontal="center" vertical="center"/>
    </xf>
    <xf numFmtId="0" fontId="16" fillId="9" borderId="4" xfId="3" applyFont="1" applyFill="1" applyBorder="1" applyAlignment="1">
      <alignment horizontal="center" vertical="center" wrapText="1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/>
    </xf>
    <xf numFmtId="0" fontId="23" fillId="2" borderId="16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2" fillId="9" borderId="36" xfId="0" applyFont="1" applyFill="1" applyBorder="1" applyAlignment="1">
      <alignment horizontal="center" vertical="center"/>
    </xf>
    <xf numFmtId="0" fontId="22" fillId="9" borderId="37" xfId="0" applyFont="1" applyFill="1" applyBorder="1" applyAlignment="1">
      <alignment horizontal="center" vertical="center"/>
    </xf>
    <xf numFmtId="0" fontId="22" fillId="9" borderId="38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top"/>
    </xf>
    <xf numFmtId="0" fontId="22" fillId="0" borderId="13" xfId="0" applyFont="1" applyBorder="1" applyAlignment="1">
      <alignment horizontal="center" vertical="top"/>
    </xf>
    <xf numFmtId="0" fontId="8" fillId="0" borderId="28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11" borderId="0" xfId="3" applyFont="1" applyFill="1" applyAlignment="1">
      <alignment horizontal="left" vertical="center"/>
    </xf>
    <xf numFmtId="0" fontId="8" fillId="11" borderId="0" xfId="0" applyFont="1" applyFill="1" applyAlignment="1">
      <alignment horizontal="center" vertical="center" wrapText="1"/>
    </xf>
    <xf numFmtId="0" fontId="8" fillId="11" borderId="1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32" xfId="3" applyFont="1" applyBorder="1" applyAlignment="1">
      <alignment horizontal="left" vertical="center" wrapText="1"/>
    </xf>
    <xf numFmtId="0" fontId="24" fillId="0" borderId="2" xfId="3" applyFont="1" applyBorder="1" applyAlignment="1">
      <alignment horizontal="left" vertical="center" wrapText="1"/>
    </xf>
    <xf numFmtId="0" fontId="24" fillId="0" borderId="40" xfId="3" applyFont="1" applyBorder="1" applyAlignment="1">
      <alignment horizontal="left" vertical="center" wrapText="1"/>
    </xf>
    <xf numFmtId="0" fontId="8" fillId="9" borderId="0" xfId="0" applyFont="1" applyFill="1" applyAlignment="1" applyProtection="1">
      <alignment horizontal="center" vertical="center" wrapText="1"/>
      <protection locked="0"/>
    </xf>
    <xf numFmtId="0" fontId="8" fillId="9" borderId="17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21" fillId="2" borderId="12" xfId="0" applyFont="1" applyFill="1" applyBorder="1" applyAlignment="1">
      <alignment horizontal="center"/>
    </xf>
    <xf numFmtId="0" fontId="21" fillId="2" borderId="13" xfId="0" applyFont="1" applyFill="1" applyBorder="1" applyAlignment="1">
      <alignment horizontal="center"/>
    </xf>
    <xf numFmtId="0" fontId="21" fillId="2" borderId="14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21" fillId="2" borderId="49" xfId="0" applyFont="1" applyFill="1" applyBorder="1" applyAlignment="1">
      <alignment horizontal="center"/>
    </xf>
    <xf numFmtId="0" fontId="21" fillId="2" borderId="50" xfId="0" applyFont="1" applyFill="1" applyBorder="1" applyAlignment="1">
      <alignment horizontal="center"/>
    </xf>
    <xf numFmtId="0" fontId="21" fillId="2" borderId="51" xfId="0" applyFont="1" applyFill="1" applyBorder="1" applyAlignment="1">
      <alignment horizontal="center"/>
    </xf>
    <xf numFmtId="0" fontId="20" fillId="2" borderId="29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/>
    </xf>
    <xf numFmtId="0" fontId="20" fillId="2" borderId="9" xfId="0" applyFont="1" applyFill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2" borderId="26" xfId="0" applyFont="1" applyFill="1" applyBorder="1" applyAlignment="1">
      <alignment horizontal="center"/>
    </xf>
    <xf numFmtId="0" fontId="23" fillId="13" borderId="5" xfId="0" applyFont="1" applyFill="1" applyBorder="1" applyAlignment="1">
      <alignment horizontal="center" vertical="center"/>
    </xf>
    <xf numFmtId="0" fontId="23" fillId="13" borderId="3" xfId="0" applyFont="1" applyFill="1" applyBorder="1" applyAlignment="1" applyProtection="1">
      <alignment horizontal="center" vertical="center" wrapText="1"/>
      <protection locked="0"/>
    </xf>
    <xf numFmtId="0" fontId="23" fillId="13" borderId="1" xfId="0" applyFont="1" applyFill="1" applyBorder="1" applyAlignment="1" applyProtection="1">
      <alignment horizontal="center" vertical="center" wrapText="1"/>
      <protection locked="0"/>
    </xf>
    <xf numFmtId="0" fontId="15" fillId="13" borderId="42" xfId="0" applyFont="1" applyFill="1" applyBorder="1" applyAlignment="1" applyProtection="1">
      <alignment horizontal="center" vertical="center" wrapText="1"/>
      <protection locked="0"/>
    </xf>
    <xf numFmtId="0" fontId="15" fillId="13" borderId="43" xfId="0" applyFont="1" applyFill="1" applyBorder="1" applyAlignment="1" applyProtection="1">
      <alignment horizontal="center" vertical="center" wrapText="1"/>
      <protection locked="0"/>
    </xf>
    <xf numFmtId="0" fontId="15" fillId="13" borderId="44" xfId="0" applyFont="1" applyFill="1" applyBorder="1" applyAlignment="1" applyProtection="1">
      <alignment horizontal="center" vertical="center" wrapText="1"/>
      <protection locked="0"/>
    </xf>
    <xf numFmtId="0" fontId="15" fillId="13" borderId="45" xfId="0" applyFont="1" applyFill="1" applyBorder="1" applyAlignment="1" applyProtection="1">
      <alignment horizontal="center" vertical="center" wrapText="1"/>
      <protection locked="0"/>
    </xf>
    <xf numFmtId="0" fontId="15" fillId="13" borderId="25" xfId="0" applyFont="1" applyFill="1" applyBorder="1" applyAlignment="1" applyProtection="1">
      <alignment horizontal="center" vertical="center" wrapText="1"/>
      <protection locked="0"/>
    </xf>
    <xf numFmtId="0" fontId="15" fillId="13" borderId="46" xfId="0" applyFont="1" applyFill="1" applyBorder="1" applyAlignment="1" applyProtection="1">
      <alignment horizontal="center" vertical="center" wrapText="1"/>
      <protection locked="0"/>
    </xf>
    <xf numFmtId="14" fontId="26" fillId="0" borderId="3" xfId="3" applyNumberFormat="1" applyFont="1" applyBorder="1" applyAlignment="1">
      <alignment horizontal="center" vertical="center" wrapText="1"/>
    </xf>
    <xf numFmtId="2" fontId="23" fillId="13" borderId="3" xfId="0" applyNumberFormat="1" applyFont="1" applyFill="1" applyBorder="1" applyAlignment="1" applyProtection="1">
      <alignment horizontal="left" vertical="center" wrapText="1"/>
      <protection locked="0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3 4" xfId="4" xr:uid="{A490BA31-C65E-486E-ACB6-A857475DA3FF}"/>
    <cellStyle name="Normal 9 2" xfId="3" xr:uid="{E65BA096-9D04-4D12-B365-23A3EBDBA84C}"/>
  </cellStyles>
  <dxfs count="26"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3B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3B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3B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3B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3B"/>
      <color rgb="FFFFFF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224119</xdr:colOff>
      <xdr:row>1</xdr:row>
      <xdr:rowOff>224118</xdr:rowOff>
    </xdr:from>
    <xdr:to>
      <xdr:col>2</xdr:col>
      <xdr:colOff>1042255</xdr:colOff>
      <xdr:row>3</xdr:row>
      <xdr:rowOff>367927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343B11-529A-401E-A591-2EEC1BD02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27" t="24998" r="14894" b="25002"/>
        <a:stretch>
          <a:fillRect/>
        </a:stretch>
      </xdr:blipFill>
      <xdr:spPr bwMode="auto">
        <a:xfrm>
          <a:off x="405094" y="347943"/>
          <a:ext cx="1580136" cy="1286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429560</xdr:colOff>
      <xdr:row>1</xdr:row>
      <xdr:rowOff>224118</xdr:rowOff>
    </xdr:from>
    <xdr:to>
      <xdr:col>20</xdr:col>
      <xdr:colOff>1541809</xdr:colOff>
      <xdr:row>3</xdr:row>
      <xdr:rowOff>367927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BE77DC9-DFD3-4F4B-8D41-EDD56E733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22785" y="347943"/>
          <a:ext cx="1112249" cy="1286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914629</xdr:colOff>
      <xdr:row>5</xdr:row>
      <xdr:rowOff>270635</xdr:rowOff>
    </xdr:from>
    <xdr:to>
      <xdr:col>13</xdr:col>
      <xdr:colOff>211770</xdr:colOff>
      <xdr:row>12</xdr:row>
      <xdr:rowOff>85083</xdr:rowOff>
    </xdr:to>
    <xdr:grpSp>
      <xdr:nvGrpSpPr>
        <xdr:cNvPr id="13" name="Grupo 12">
          <a:extLst>
            <a:ext uri="{FF2B5EF4-FFF2-40B4-BE49-F238E27FC236}">
              <a16:creationId xmlns:a16="http://schemas.microsoft.com/office/drawing/2014/main" id="{02926F19-20ED-4C69-846F-BCF25D2ABD95}"/>
            </a:ext>
          </a:extLst>
        </xdr:cNvPr>
        <xdr:cNvGrpSpPr/>
      </xdr:nvGrpSpPr>
      <xdr:grpSpPr>
        <a:xfrm>
          <a:off x="10896829" y="2388995"/>
          <a:ext cx="4798781" cy="2237608"/>
          <a:chOff x="10493323" y="2337071"/>
          <a:chExt cx="4608786" cy="2215137"/>
        </a:xfrm>
      </xdr:grpSpPr>
      <xdr:pic>
        <xdr:nvPicPr>
          <xdr:cNvPr id="14" name="Imagen 13">
            <a:extLst>
              <a:ext uri="{FF2B5EF4-FFF2-40B4-BE49-F238E27FC236}">
                <a16:creationId xmlns:a16="http://schemas.microsoft.com/office/drawing/2014/main" id="{3BECE646-BAB2-7036-C04E-8BA9EB4970F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493323" y="2337071"/>
            <a:ext cx="4608786" cy="221513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5" name="Triángulo isósceles 14">
            <a:extLst>
              <a:ext uri="{FF2B5EF4-FFF2-40B4-BE49-F238E27FC236}">
                <a16:creationId xmlns:a16="http://schemas.microsoft.com/office/drawing/2014/main" id="{58588C0B-46BE-52BA-4082-9871FDED4026}"/>
              </a:ext>
            </a:extLst>
          </xdr:cNvPr>
          <xdr:cNvSpPr/>
        </xdr:nvSpPr>
        <xdr:spPr>
          <a:xfrm flipV="1">
            <a:off x="12118906" y="2431655"/>
            <a:ext cx="487984" cy="279339"/>
          </a:xfrm>
          <a:prstGeom prst="triangle">
            <a:avLst>
              <a:gd name="adj" fmla="val 100000"/>
            </a:avLst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  <xdr:sp macro="" textlink="">
        <xdr:nvSpPr>
          <xdr:cNvPr id="16" name="Triángulo isósceles 15">
            <a:extLst>
              <a:ext uri="{FF2B5EF4-FFF2-40B4-BE49-F238E27FC236}">
                <a16:creationId xmlns:a16="http://schemas.microsoft.com/office/drawing/2014/main" id="{3B8FD53A-0167-59B4-1085-A90C1CA4B5AD}"/>
              </a:ext>
            </a:extLst>
          </xdr:cNvPr>
          <xdr:cNvSpPr/>
        </xdr:nvSpPr>
        <xdr:spPr>
          <a:xfrm rot="10800000" flipV="1">
            <a:off x="10554507" y="2921143"/>
            <a:ext cx="482682" cy="274921"/>
          </a:xfrm>
          <a:prstGeom prst="triangle">
            <a:avLst>
              <a:gd name="adj" fmla="val 100000"/>
            </a:avLst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914629</xdr:colOff>
      <xdr:row>5</xdr:row>
      <xdr:rowOff>270635</xdr:rowOff>
    </xdr:from>
    <xdr:to>
      <xdr:col>15</xdr:col>
      <xdr:colOff>211770</xdr:colOff>
      <xdr:row>12</xdr:row>
      <xdr:rowOff>85083</xdr:rowOff>
    </xdr:to>
    <xdr:grpSp>
      <xdr:nvGrpSpPr>
        <xdr:cNvPr id="24" name="Grupo 23">
          <a:extLst>
            <a:ext uri="{FF2B5EF4-FFF2-40B4-BE49-F238E27FC236}">
              <a16:creationId xmlns:a16="http://schemas.microsoft.com/office/drawing/2014/main" id="{F6C23372-9984-C35D-31FA-72B50D8AF50B}"/>
            </a:ext>
          </a:extLst>
        </xdr:cNvPr>
        <xdr:cNvGrpSpPr/>
      </xdr:nvGrpSpPr>
      <xdr:grpSpPr>
        <a:xfrm>
          <a:off x="16417096" y="2370368"/>
          <a:ext cx="5020607" cy="3345048"/>
          <a:chOff x="10493323" y="2337071"/>
          <a:chExt cx="4608786" cy="221513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A39AAEFE-9750-46E3-AB88-748D7AA1370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493323" y="2337071"/>
            <a:ext cx="4608786" cy="221513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" name="Triángulo isósceles 5">
            <a:extLst>
              <a:ext uri="{FF2B5EF4-FFF2-40B4-BE49-F238E27FC236}">
                <a16:creationId xmlns:a16="http://schemas.microsoft.com/office/drawing/2014/main" id="{5E2107B4-E2FC-41D3-A348-404278328320}"/>
              </a:ext>
            </a:extLst>
          </xdr:cNvPr>
          <xdr:cNvSpPr/>
        </xdr:nvSpPr>
        <xdr:spPr>
          <a:xfrm flipV="1">
            <a:off x="12118906" y="2431655"/>
            <a:ext cx="487984" cy="279339"/>
          </a:xfrm>
          <a:prstGeom prst="triangle">
            <a:avLst>
              <a:gd name="adj" fmla="val 100000"/>
            </a:avLst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  <xdr:sp macro="" textlink="">
        <xdr:nvSpPr>
          <xdr:cNvPr id="23" name="Triángulo isósceles 22">
            <a:extLst>
              <a:ext uri="{FF2B5EF4-FFF2-40B4-BE49-F238E27FC236}">
                <a16:creationId xmlns:a16="http://schemas.microsoft.com/office/drawing/2014/main" id="{436A36D5-4A3D-4CBB-8C4B-8C4CE4F7265A}"/>
              </a:ext>
            </a:extLst>
          </xdr:cNvPr>
          <xdr:cNvSpPr/>
        </xdr:nvSpPr>
        <xdr:spPr>
          <a:xfrm rot="10800000" flipV="1">
            <a:off x="10554507" y="2921143"/>
            <a:ext cx="482682" cy="274921"/>
          </a:xfrm>
          <a:prstGeom prst="triangle">
            <a:avLst>
              <a:gd name="adj" fmla="val 100000"/>
            </a:avLst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ch.com\DfsRB\Shared\RegistroNegocio\QMM\Auditorias_35a&#241;os\2014\1.%20System_audit_Marzo\Cuestionario%20de%20auditor&#237;a%20interna%20Bos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ch.com\DfsRB\DfsMX\LOC\Tl\ILM\Dept\PA-ATMO\Shared\RegistroNegocio\QMM\Procedimientos_15a&#241;os\Formatos\20110701_F018_GAJ9TL_OPL_P25.00XXX.X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tion"/>
      <sheetName val="Cover Sheet Extern"/>
      <sheetName val="Dir General"/>
      <sheetName val="Annex_DE"/>
      <sheetName val="Annex_IT"/>
      <sheetName val="Annex_PO"/>
      <sheetName val="Annex_EN"/>
      <sheetName val="Annex_FR"/>
      <sheetName val="Sprache_Fragen"/>
      <sheetName val="DialogDrucken"/>
      <sheetName val="Module_Questions"/>
      <sheetName val="Ventas"/>
      <sheetName val="Admon de Proyectos"/>
      <sheetName val="Ing Mecánica"/>
      <sheetName val="Ing. Eléctrica"/>
      <sheetName val="Compras"/>
      <sheetName val="Ensamble"/>
      <sheetName val="Servicio Post Venta"/>
      <sheetName val="Gest Calidad"/>
      <sheetName val="R.H."/>
      <sheetName val="Servicios compartidos"/>
      <sheetName val="Variables"/>
    </sheetNames>
    <sheetDataSet>
      <sheetData sheetId="0">
        <row r="1">
          <cell r="K1" t="str">
            <v>Intern</v>
          </cell>
        </row>
      </sheetData>
      <sheetData sheetId="1">
        <row r="2">
          <cell r="E2" t="e">
            <v>#REF!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Observaciones</v>
          </cell>
        </row>
      </sheetData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uesta_Juntas de equipo"/>
      <sheetName val="OPL"/>
      <sheetName val="Acuerdos - Decisiones"/>
      <sheetName val="Estimación de riesgos"/>
      <sheetName val="Factores de riesgo"/>
      <sheetName val="Variablen"/>
      <sheetName val="Historial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A</v>
          </cell>
          <cell r="B7" t="str">
            <v>Info</v>
          </cell>
          <cell r="C7" t="str">
            <v>En Proceso</v>
          </cell>
          <cell r="D7" t="str">
            <v>Interna</v>
          </cell>
          <cell r="E7" t="str">
            <v>Bajo</v>
          </cell>
        </row>
        <row r="8">
          <cell r="A8" t="str">
            <v>B</v>
          </cell>
          <cell r="B8" t="str">
            <v xml:space="preserve">OPL </v>
          </cell>
          <cell r="C8" t="str">
            <v>Terminado</v>
          </cell>
          <cell r="D8" t="str">
            <v>Cliente</v>
          </cell>
          <cell r="E8" t="str">
            <v>Medio</v>
          </cell>
        </row>
        <row r="9">
          <cell r="A9" t="str">
            <v>C</v>
          </cell>
          <cell r="B9" t="str">
            <v>Acción de Contención</v>
          </cell>
          <cell r="D9" t="str">
            <v>Proveedor</v>
          </cell>
          <cell r="E9" t="str">
            <v>Alto</v>
          </cell>
        </row>
        <row r="10">
          <cell r="B10" t="str">
            <v>Cambio</v>
          </cell>
        </row>
        <row r="11">
          <cell r="B11" t="str">
            <v>Falla (Acción Correctiva</v>
          </cell>
          <cell r="F11" t="str">
            <v>Cliente</v>
          </cell>
        </row>
        <row r="12">
          <cell r="B12" t="str">
            <v>Riesgo (Acción Preventiva)</v>
          </cell>
          <cell r="F12" t="str">
            <v>Design review Cust.</v>
          </cell>
        </row>
        <row r="13">
          <cell r="F13" t="str">
            <v>Design review Int.</v>
          </cell>
        </row>
        <row r="14">
          <cell r="F14" t="str">
            <v>Diseños eléctricos y material de catálogo lanzados</v>
          </cell>
        </row>
        <row r="15">
          <cell r="F15" t="str">
            <v>Entrega de mecanizados</v>
          </cell>
        </row>
      </sheetData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9EF196-646A-4D3C-8E18-0218D015B358}" name="Tabla1" displayName="Tabla1" ref="A3:C48" totalsRowShown="0">
  <autoFilter ref="A3:C48" xr:uid="{0C9EF196-646A-4D3C-8E18-0218D015B358}"/>
  <tableColumns count="3">
    <tableColumn id="1" xr3:uid="{BB38B97A-6B71-4C7E-874D-D52EFB9FBD5C}" name="#"/>
    <tableColumn id="2" xr3:uid="{CB65B168-529C-4900-B164-5587119F738D}" name="Criterio"/>
    <tableColumn id="3" xr3:uid="{BFC26A48-67B2-4243-BF0D-D1102B7F75B2}" name="Valo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B1E2F-099B-4236-82EB-D21E9ED77603}">
  <sheetPr>
    <tabColor rgb="FF00B050"/>
  </sheetPr>
  <dimension ref="A1:AJ30"/>
  <sheetViews>
    <sheetView showGridLines="0" view="pageBreakPreview" zoomScale="50" zoomScaleNormal="35" zoomScaleSheetLayoutView="50" workbookViewId="0">
      <selection activeCell="F51" sqref="F51"/>
    </sheetView>
  </sheetViews>
  <sheetFormatPr baseColWidth="10" defaultColWidth="9.21875" defaultRowHeight="13.2" x14ac:dyDescent="0.25"/>
  <cols>
    <col min="1" max="1" width="2.77734375" style="1" customWidth="1"/>
    <col min="2" max="2" width="11.44140625" style="3" customWidth="1"/>
    <col min="3" max="3" width="18.77734375" style="3" customWidth="1"/>
    <col min="4" max="4" width="24.5546875" style="1" customWidth="1"/>
    <col min="5" max="5" width="5.21875" style="1" customWidth="1"/>
    <col min="6" max="6" width="25.77734375" style="1" customWidth="1"/>
    <col min="7" max="7" width="14.77734375" style="1" customWidth="1"/>
    <col min="8" max="8" width="25.77734375" style="1" customWidth="1"/>
    <col min="9" max="9" width="15.77734375" style="1" customWidth="1"/>
    <col min="10" max="10" width="14.5546875" style="3" customWidth="1"/>
    <col min="11" max="11" width="13.77734375" style="1" customWidth="1"/>
    <col min="12" max="12" width="30.77734375" style="1" customWidth="1"/>
    <col min="13" max="13" width="20.77734375" style="1" customWidth="1"/>
    <col min="14" max="15" width="13.77734375" style="1" customWidth="1"/>
    <col min="16" max="16" width="18.21875" style="1" customWidth="1"/>
    <col min="17" max="17" width="13.77734375" style="1" customWidth="1"/>
    <col min="18" max="18" width="15.77734375" style="1" customWidth="1"/>
    <col min="19" max="19" width="16" style="1" customWidth="1"/>
    <col min="20" max="20" width="14.77734375" style="1" customWidth="1"/>
    <col min="21" max="21" width="28.77734375" style="1" customWidth="1"/>
    <col min="22" max="22" width="2.77734375" style="1" customWidth="1"/>
    <col min="23" max="16384" width="9.21875" style="1"/>
  </cols>
  <sheetData>
    <row r="1" spans="1:36" s="4" customFormat="1" ht="10.050000000000001" customHeight="1" thickBot="1" x14ac:dyDescent="0.3"/>
    <row r="2" spans="1:36" s="4" customFormat="1" ht="45" customHeight="1" x14ac:dyDescent="0.5">
      <c r="B2" s="160"/>
      <c r="C2" s="161"/>
      <c r="D2" s="166" t="s">
        <v>1</v>
      </c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8"/>
      <c r="U2" s="169"/>
    </row>
    <row r="3" spans="1:36" s="4" customFormat="1" ht="45" customHeight="1" x14ac:dyDescent="0.5">
      <c r="B3" s="162"/>
      <c r="C3" s="163"/>
      <c r="D3" s="172" t="s">
        <v>0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4"/>
      <c r="U3" s="170"/>
    </row>
    <row r="4" spans="1:36" ht="45" customHeight="1" thickBot="1" x14ac:dyDescent="0.35">
      <c r="A4" s="4"/>
      <c r="B4" s="164"/>
      <c r="C4" s="165"/>
      <c r="D4" s="175" t="s">
        <v>12</v>
      </c>
      <c r="E4" s="176"/>
      <c r="F4" s="176"/>
      <c r="G4" s="177"/>
      <c r="H4" s="178" t="s">
        <v>64</v>
      </c>
      <c r="I4" s="179"/>
      <c r="J4" s="179"/>
      <c r="K4" s="179"/>
      <c r="L4" s="179"/>
      <c r="M4" s="179"/>
      <c r="N4" s="179"/>
      <c r="O4" s="180"/>
      <c r="P4" s="181" t="s">
        <v>65</v>
      </c>
      <c r="Q4" s="176"/>
      <c r="R4" s="176"/>
      <c r="S4" s="176"/>
      <c r="T4" s="182"/>
      <c r="U4" s="171"/>
      <c r="V4" s="4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20.100000000000001" customHeight="1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05" customHeight="1" thickBot="1" x14ac:dyDescent="0.3">
      <c r="A6" s="4"/>
      <c r="B6" s="129" t="s">
        <v>40</v>
      </c>
      <c r="C6" s="130"/>
      <c r="D6" s="130"/>
      <c r="E6" s="51"/>
      <c r="F6" s="135" t="s">
        <v>36</v>
      </c>
      <c r="G6" s="136"/>
      <c r="H6" s="136"/>
      <c r="I6" s="137"/>
      <c r="J6" s="138" t="s">
        <v>39</v>
      </c>
      <c r="K6" s="139"/>
      <c r="L6" s="139"/>
      <c r="M6" s="139"/>
      <c r="N6" s="82"/>
      <c r="O6" s="85"/>
      <c r="P6" s="85"/>
      <c r="Q6" s="88"/>
      <c r="R6" s="86"/>
      <c r="S6" s="86"/>
      <c r="T6" s="86"/>
      <c r="U6" s="87"/>
      <c r="V6" s="4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30" customHeight="1" x14ac:dyDescent="0.25">
      <c r="A7" s="4"/>
      <c r="B7" s="131"/>
      <c r="C7" s="132"/>
      <c r="D7" s="132"/>
      <c r="E7" s="58"/>
      <c r="F7" s="140" t="s">
        <v>38</v>
      </c>
      <c r="G7" s="141"/>
      <c r="H7" s="141"/>
      <c r="I7" s="142"/>
      <c r="J7" s="20"/>
      <c r="K7" s="4"/>
      <c r="L7" s="4"/>
      <c r="M7" s="4"/>
      <c r="N7" s="4"/>
      <c r="O7" s="89"/>
      <c r="P7" s="149" t="s">
        <v>13</v>
      </c>
      <c r="Q7" s="150" t="s">
        <v>59</v>
      </c>
      <c r="R7" s="150"/>
      <c r="S7" s="150"/>
      <c r="T7" s="150"/>
      <c r="U7" s="151"/>
      <c r="V7" s="4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30" customHeight="1" x14ac:dyDescent="0.25">
      <c r="A8" s="4"/>
      <c r="B8" s="131"/>
      <c r="C8" s="132"/>
      <c r="D8" s="132"/>
      <c r="E8" s="58"/>
      <c r="F8" s="152" t="s">
        <v>31</v>
      </c>
      <c r="G8" s="153"/>
      <c r="H8" s="153"/>
      <c r="I8" s="154"/>
      <c r="J8" s="20"/>
      <c r="K8" s="4"/>
      <c r="L8" s="4"/>
      <c r="M8" s="4"/>
      <c r="N8" s="4"/>
      <c r="O8" s="89"/>
      <c r="P8" s="149"/>
      <c r="Q8" s="150"/>
      <c r="R8" s="150"/>
      <c r="S8" s="150"/>
      <c r="T8" s="150"/>
      <c r="U8" s="151"/>
      <c r="V8" s="4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30" customHeight="1" thickBot="1" x14ac:dyDescent="0.3">
      <c r="A9" s="4"/>
      <c r="B9" s="133"/>
      <c r="C9" s="134"/>
      <c r="D9" s="134"/>
      <c r="E9" s="58"/>
      <c r="F9" s="155" t="s">
        <v>32</v>
      </c>
      <c r="G9" s="156"/>
      <c r="H9" s="156"/>
      <c r="I9" s="157"/>
      <c r="J9" s="20"/>
      <c r="K9" s="4"/>
      <c r="L9" s="4"/>
      <c r="M9" s="4"/>
      <c r="N9" s="4"/>
      <c r="O9" s="90"/>
      <c r="P9" s="91" t="s">
        <v>14</v>
      </c>
      <c r="Q9" s="158" t="s">
        <v>60</v>
      </c>
      <c r="R9" s="158"/>
      <c r="S9" s="158"/>
      <c r="T9" s="158"/>
      <c r="U9" s="159"/>
      <c r="V9" s="4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25.05" customHeight="1" thickBot="1" x14ac:dyDescent="0.3">
      <c r="A10" s="4"/>
      <c r="B10" s="143" t="s">
        <v>41</v>
      </c>
      <c r="C10" s="144"/>
      <c r="D10" s="144"/>
      <c r="E10" s="52"/>
      <c r="F10" s="105" t="s">
        <v>37</v>
      </c>
      <c r="G10" s="106"/>
      <c r="H10" s="106"/>
      <c r="I10" s="107"/>
      <c r="J10" s="20"/>
      <c r="K10" s="4"/>
      <c r="L10" s="4"/>
      <c r="M10" s="4"/>
      <c r="N10" s="4"/>
      <c r="O10" s="92"/>
      <c r="P10" s="91" t="s">
        <v>15</v>
      </c>
      <c r="Q10" s="158"/>
      <c r="R10" s="158"/>
      <c r="S10" s="158"/>
      <c r="T10" s="158"/>
      <c r="U10" s="159"/>
      <c r="V10" s="4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25.05" customHeight="1" x14ac:dyDescent="0.25">
      <c r="A11" s="4"/>
      <c r="B11" s="145"/>
      <c r="C11" s="146"/>
      <c r="D11" s="146"/>
      <c r="E11" s="59"/>
      <c r="F11" s="108" t="s">
        <v>33</v>
      </c>
      <c r="G11" s="109"/>
      <c r="H11" s="109"/>
      <c r="I11" s="110"/>
      <c r="J11" s="20"/>
      <c r="K11" s="4"/>
      <c r="L11" s="4"/>
      <c r="M11" s="4"/>
      <c r="N11" s="4"/>
      <c r="O11" s="93"/>
      <c r="P11" s="94" t="s">
        <v>16</v>
      </c>
      <c r="Q11" s="111" t="s">
        <v>61</v>
      </c>
      <c r="R11" s="111"/>
      <c r="S11" s="111"/>
      <c r="T11" s="111"/>
      <c r="U11" s="112"/>
      <c r="V11" s="4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25.05" customHeight="1" x14ac:dyDescent="0.25">
      <c r="A12" s="4"/>
      <c r="B12" s="145"/>
      <c r="C12" s="146"/>
      <c r="D12" s="146"/>
      <c r="E12" s="59"/>
      <c r="F12" s="113" t="s">
        <v>35</v>
      </c>
      <c r="G12" s="114"/>
      <c r="H12" s="114"/>
      <c r="I12" s="115"/>
      <c r="J12" s="20"/>
      <c r="K12" s="4"/>
      <c r="L12" s="4"/>
      <c r="M12" s="4"/>
      <c r="N12" s="4"/>
      <c r="O12" s="95"/>
      <c r="P12" s="94" t="s">
        <v>17</v>
      </c>
      <c r="Q12" s="111"/>
      <c r="R12" s="111"/>
      <c r="S12" s="111"/>
      <c r="T12" s="111"/>
      <c r="U12" s="112"/>
      <c r="V12" s="4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25.05" customHeight="1" thickBot="1" x14ac:dyDescent="0.3">
      <c r="A13" s="4"/>
      <c r="B13" s="147"/>
      <c r="C13" s="148"/>
      <c r="D13" s="148"/>
      <c r="E13" s="53"/>
      <c r="F13" s="116" t="s">
        <v>34</v>
      </c>
      <c r="G13" s="117"/>
      <c r="H13" s="117"/>
      <c r="I13" s="118"/>
      <c r="J13" s="21"/>
      <c r="K13" s="18"/>
      <c r="L13" s="18"/>
      <c r="M13" s="18"/>
      <c r="N13" s="18"/>
      <c r="O13" s="22"/>
      <c r="P13" s="22"/>
      <c r="Q13" s="18"/>
      <c r="R13" s="18"/>
      <c r="S13" s="18"/>
      <c r="T13" s="18"/>
      <c r="U13" s="19"/>
      <c r="V13" s="4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20.100000000000001" customHeight="1" thickBot="1" x14ac:dyDescent="0.3">
      <c r="B14" s="127"/>
      <c r="C14" s="128"/>
      <c r="D14" s="128"/>
      <c r="E14" s="3"/>
      <c r="F14" s="3"/>
      <c r="G14" s="128"/>
      <c r="H14" s="128"/>
      <c r="I14" s="128"/>
      <c r="J14" s="128"/>
      <c r="M14" s="2"/>
      <c r="N14" s="2"/>
      <c r="O14" s="2"/>
      <c r="P14" s="2"/>
      <c r="Q14" s="2"/>
      <c r="R14" s="2"/>
      <c r="S14" s="2"/>
      <c r="T14" s="2"/>
      <c r="U14" s="60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s="14" customFormat="1" ht="45" customHeight="1" x14ac:dyDescent="0.25">
      <c r="B15" s="97" t="s">
        <v>18</v>
      </c>
      <c r="C15" s="99" t="s">
        <v>56</v>
      </c>
      <c r="D15" s="101" t="s">
        <v>57</v>
      </c>
      <c r="E15" s="102"/>
      <c r="F15" s="99" t="s">
        <v>29</v>
      </c>
      <c r="G15" s="99" t="s">
        <v>19</v>
      </c>
      <c r="H15" s="99" t="s">
        <v>20</v>
      </c>
      <c r="I15" s="99" t="s">
        <v>21</v>
      </c>
      <c r="J15" s="99" t="s">
        <v>28</v>
      </c>
      <c r="K15" s="99" t="s">
        <v>54</v>
      </c>
      <c r="L15" s="99" t="s">
        <v>30</v>
      </c>
      <c r="M15" s="119" t="s">
        <v>22</v>
      </c>
      <c r="N15" s="126" t="s">
        <v>58</v>
      </c>
      <c r="O15" s="126"/>
      <c r="P15" s="119" t="s">
        <v>23</v>
      </c>
      <c r="Q15" s="121" t="s">
        <v>24</v>
      </c>
      <c r="R15" s="122"/>
      <c r="S15" s="122"/>
      <c r="T15" s="123"/>
      <c r="U15" s="124" t="s">
        <v>25</v>
      </c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</row>
    <row r="16" spans="1:36" s="14" customFormat="1" ht="36" customHeight="1" thickBot="1" x14ac:dyDescent="0.3">
      <c r="B16" s="98"/>
      <c r="C16" s="100"/>
      <c r="D16" s="103"/>
      <c r="E16" s="104"/>
      <c r="F16" s="100"/>
      <c r="G16" s="100"/>
      <c r="H16" s="100"/>
      <c r="I16" s="100"/>
      <c r="J16" s="100"/>
      <c r="K16" s="100"/>
      <c r="L16" s="100"/>
      <c r="M16" s="120"/>
      <c r="N16" s="80" t="s">
        <v>26</v>
      </c>
      <c r="O16" s="80" t="s">
        <v>27</v>
      </c>
      <c r="P16" s="120"/>
      <c r="Q16" s="81" t="s">
        <v>19</v>
      </c>
      <c r="R16" s="81" t="s">
        <v>21</v>
      </c>
      <c r="S16" s="57" t="s">
        <v>28</v>
      </c>
      <c r="T16" s="57" t="s">
        <v>54</v>
      </c>
      <c r="U16" s="125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</row>
    <row r="17" spans="2:22" s="15" customFormat="1" ht="40.049999999999997" customHeight="1" x14ac:dyDescent="0.25">
      <c r="B17" s="67">
        <v>1</v>
      </c>
      <c r="C17" s="68"/>
      <c r="D17" s="69"/>
      <c r="E17" s="69"/>
      <c r="F17" s="70"/>
      <c r="G17" s="69"/>
      <c r="H17" s="71"/>
      <c r="I17" s="69"/>
      <c r="J17" s="72" t="str">
        <f>_xlfn.IFNA(IF(G17=Hoja1!$B$6, "0.5", LOOKUP('F-SGC-007 '!G17,Hoja1!$B$4:$B$6,Hoja1!$C$4:$C$6)) + (IF('F-SGC-007 '!I17=Hoja1!$B$6,"0.5",LOOKUP('F-SGC-007 '!I17,Hoja1!$B$4:$B$6,Hoja1!$C$4:$C$6))), "  ")</f>
        <v xml:space="preserve">  </v>
      </c>
      <c r="K17" s="73" t="str">
        <f>IF(J17=1,"Mínimo",IF(J17=2,"Bajo",IF(J17=3,"Medio",IF(J17=4,"Alto",IF(J17=5,"Extremo"," ")))))</f>
        <v xml:space="preserve"> </v>
      </c>
      <c r="L17" s="74"/>
      <c r="M17" s="75"/>
      <c r="N17" s="75"/>
      <c r="O17" s="76"/>
      <c r="P17" s="77"/>
      <c r="Q17" s="69"/>
      <c r="R17" s="69"/>
      <c r="S17" s="32" t="str">
        <f>_xlfn.IFNA(IF(Q17=Hoja1!$B$6, "0.5", LOOKUP('F-SGC-007 '!Q17,Hoja1!$B$4:$B$6,Hoja1!$C$4:$C$6)) + (IF('F-SGC-007 '!R17=Hoja1!$B$6,"0.5",LOOKUP('F-SGC-007 '!R17,Hoja1!$B$4:$B$6,Hoja1!$C$4:$C$6))), " ")</f>
        <v xml:space="preserve"> </v>
      </c>
      <c r="T17" s="78" t="str">
        <f t="shared" ref="T17:T30" si="0">IF(S17=1,"Mínimo",IF(S17=2,"Bajo",IF(S17=3,"Medio",IF(S17=4,"Alto",IF(S17=5,"Extremo"," ")))))</f>
        <v xml:space="preserve"> </v>
      </c>
      <c r="U17" s="79"/>
      <c r="V17" s="16"/>
    </row>
    <row r="18" spans="2:22" s="14" customFormat="1" ht="40.049999999999997" customHeight="1" x14ac:dyDescent="0.25">
      <c r="B18" s="44">
        <v>2</v>
      </c>
      <c r="C18" s="23"/>
      <c r="D18" s="23"/>
      <c r="E18" s="24"/>
      <c r="F18" s="31"/>
      <c r="G18" s="24"/>
      <c r="H18" s="26"/>
      <c r="I18" s="24"/>
      <c r="J18" s="55" t="str">
        <f>_xlfn.IFNA(IF(G18=Hoja1!$B$6, "0.5", LOOKUP('F-SGC-007 '!G18,Hoja1!$B$4:$B$6,Hoja1!$C$4:$C$6)) + (IF('F-SGC-007 '!I18=Hoja1!$B$6,"0.5",LOOKUP('F-SGC-007 '!I18,Hoja1!$B$4:$B$6,Hoja1!$C$4:$C$6))), "  ")</f>
        <v xml:space="preserve">  </v>
      </c>
      <c r="K18" s="56" t="str">
        <f>IF(J18=1,"Mínimo",IF(J18=2,"Bajo",IF(J18=3,"Medio",IF(J18=4,"Alto",IF(J18=5,"Extremo"," ")))))</f>
        <v xml:space="preserve"> </v>
      </c>
      <c r="L18" s="54"/>
      <c r="M18" s="28"/>
      <c r="N18" s="29"/>
      <c r="O18" s="29"/>
      <c r="P18" s="30"/>
      <c r="Q18" s="24"/>
      <c r="R18" s="24"/>
      <c r="S18" s="32" t="str">
        <f>_xlfn.IFNA(IF(Q18=Hoja1!$B$6, "0.5", LOOKUP('F-SGC-007 '!Q18,Hoja1!$B$4:$B$6,Hoja1!$C$4:$C$6)) + (IF('F-SGC-007 '!R18=Hoja1!$B$6,"0.5",LOOKUP('F-SGC-007 '!R18,Hoja1!$B$4:$B$6,Hoja1!$C$4:$C$6))), " ")</f>
        <v xml:space="preserve"> </v>
      </c>
      <c r="T18" s="63" t="str">
        <f t="shared" si="0"/>
        <v xml:space="preserve"> </v>
      </c>
      <c r="U18" s="33"/>
      <c r="V18" s="17"/>
    </row>
    <row r="19" spans="2:22" s="14" customFormat="1" ht="40.049999999999997" customHeight="1" x14ac:dyDescent="0.25">
      <c r="B19" s="44">
        <v>3</v>
      </c>
      <c r="C19" s="23"/>
      <c r="D19" s="23"/>
      <c r="E19" s="24"/>
      <c r="F19" s="25"/>
      <c r="G19" s="24"/>
      <c r="H19" s="26"/>
      <c r="I19" s="24"/>
      <c r="J19" s="55" t="str">
        <f>_xlfn.IFNA(IF(G19=Hoja1!$B$6, "0.5", LOOKUP('F-SGC-007 '!G19,Hoja1!$B$4:$B$6,Hoja1!$C$4:$C$6)) + (IF('F-SGC-007 '!I19=Hoja1!$B$6,"0.5",LOOKUP('F-SGC-007 '!I19,Hoja1!$B$4:$B$6,Hoja1!$C$4:$C$6))), "  ")</f>
        <v xml:space="preserve">  </v>
      </c>
      <c r="K19" s="56" t="str">
        <f t="shared" ref="K19:K30" si="1">IF(J19=1,"Mínimo",IF(J19=2,"Bajo",IF(J19=3,"Medio",IF(J19=4,"Alto",IF(J19=5,"Extremo"," ")))))</f>
        <v xml:space="preserve"> </v>
      </c>
      <c r="L19" s="54"/>
      <c r="M19" s="28"/>
      <c r="N19" s="29"/>
      <c r="O19" s="29"/>
      <c r="P19" s="30"/>
      <c r="Q19" s="24"/>
      <c r="R19" s="24"/>
      <c r="S19" s="32" t="str">
        <f>_xlfn.IFNA(IF(Q19=Hoja1!$B$6, "0.5", LOOKUP('F-SGC-007 '!Q19,Hoja1!$B$4:$B$6,Hoja1!$C$4:$C$6)) + (IF('F-SGC-007 '!R19=Hoja1!$B$6,"0.5",LOOKUP('F-SGC-007 '!R19,Hoja1!$B$4:$B$6,Hoja1!$C$4:$C$6))), " ")</f>
        <v xml:space="preserve"> </v>
      </c>
      <c r="T19" s="63" t="str">
        <f t="shared" si="0"/>
        <v xml:space="preserve"> </v>
      </c>
      <c r="U19" s="33"/>
      <c r="V19" s="17"/>
    </row>
    <row r="20" spans="2:22" s="14" customFormat="1" ht="40.049999999999997" customHeight="1" x14ac:dyDescent="0.25">
      <c r="B20" s="44">
        <v>4</v>
      </c>
      <c r="C20" s="23"/>
      <c r="D20" s="23"/>
      <c r="E20" s="24"/>
      <c r="F20" s="25"/>
      <c r="G20" s="24"/>
      <c r="H20" s="26"/>
      <c r="I20" s="24"/>
      <c r="J20" s="55" t="str">
        <f>_xlfn.IFNA(IF(G20=Hoja1!$B$6, "0.5", LOOKUP('F-SGC-007 '!G20,Hoja1!$B$4:$B$6,Hoja1!$C$4:$C$6)) + (IF('F-SGC-007 '!I20=Hoja1!$B$6,"0.5",LOOKUP('F-SGC-007 '!I20,Hoja1!$B$4:$B$6,Hoja1!$C$4:$C$6))), "  ")</f>
        <v xml:space="preserve">  </v>
      </c>
      <c r="K20" s="56" t="str">
        <f t="shared" si="1"/>
        <v xml:space="preserve"> </v>
      </c>
      <c r="L20" s="25"/>
      <c r="M20" s="28"/>
      <c r="N20" s="29"/>
      <c r="O20" s="29"/>
      <c r="P20" s="30"/>
      <c r="Q20" s="24"/>
      <c r="R20" s="24"/>
      <c r="S20" s="32" t="str">
        <f>_xlfn.IFNA(IF(Q20=Hoja1!$B$6, "0.5", LOOKUP('F-SGC-007 '!Q20,Hoja1!$B$4:$B$6,Hoja1!$C$4:$C$6)) + (IF('F-SGC-007 '!R20=Hoja1!$B$6,"0.5",LOOKUP('F-SGC-007 '!R20,Hoja1!$B$4:$B$6,Hoja1!$C$4:$C$6))), " ")</f>
        <v xml:space="preserve"> </v>
      </c>
      <c r="T20" s="63" t="str">
        <f t="shared" si="0"/>
        <v xml:space="preserve"> </v>
      </c>
      <c r="U20" s="42"/>
      <c r="V20" s="17"/>
    </row>
    <row r="21" spans="2:22" s="14" customFormat="1" ht="40.049999999999997" customHeight="1" x14ac:dyDescent="0.25">
      <c r="B21" s="44">
        <v>5</v>
      </c>
      <c r="C21" s="23"/>
      <c r="D21" s="23"/>
      <c r="E21" s="24"/>
      <c r="F21" s="25"/>
      <c r="G21" s="24"/>
      <c r="H21" s="26"/>
      <c r="I21" s="24"/>
      <c r="J21" s="55" t="str">
        <f>_xlfn.IFNA(IF(G21=Hoja1!$B$6, "0.5", LOOKUP('F-SGC-007 '!G21,Hoja1!$B$4:$B$6,Hoja1!$C$4:$C$6)) + (IF('F-SGC-007 '!I21=Hoja1!$B$6,"0.5",LOOKUP('F-SGC-007 '!I21,Hoja1!$B$4:$B$6,Hoja1!$C$4:$C$6))), "  ")</f>
        <v xml:space="preserve">  </v>
      </c>
      <c r="K21" s="56" t="str">
        <f t="shared" si="1"/>
        <v xml:space="preserve"> </v>
      </c>
      <c r="L21" s="43"/>
      <c r="M21" s="28"/>
      <c r="N21" s="29"/>
      <c r="O21" s="29"/>
      <c r="P21" s="30"/>
      <c r="Q21" s="24"/>
      <c r="R21" s="24"/>
      <c r="S21" s="32" t="str">
        <f>_xlfn.IFNA(IF(Q21=Hoja1!$B$6, "0.5", LOOKUP('F-SGC-007 '!Q21,Hoja1!$B$4:$B$6,Hoja1!$C$4:$C$6)) + (IF('F-SGC-007 '!R21=Hoja1!$B$6,"0.5",LOOKUP('F-SGC-007 '!R21,Hoja1!$B$4:$B$6,Hoja1!$C$4:$C$6))), " ")</f>
        <v xml:space="preserve"> </v>
      </c>
      <c r="T21" s="63" t="str">
        <f t="shared" si="0"/>
        <v xml:space="preserve"> </v>
      </c>
      <c r="U21" s="33"/>
      <c r="V21" s="17"/>
    </row>
    <row r="22" spans="2:22" s="14" customFormat="1" ht="40.049999999999997" customHeight="1" x14ac:dyDescent="0.25">
      <c r="B22" s="44">
        <v>6</v>
      </c>
      <c r="C22" s="23"/>
      <c r="D22" s="23"/>
      <c r="E22" s="24"/>
      <c r="F22" s="25"/>
      <c r="G22" s="24"/>
      <c r="H22" s="26"/>
      <c r="I22" s="24"/>
      <c r="J22" s="55" t="str">
        <f>_xlfn.IFNA(IF(G22=Hoja1!$B$6, "0.5", LOOKUP('F-SGC-007 '!G22,Hoja1!$B$4:$B$6,Hoja1!$C$4:$C$6)) + (IF('F-SGC-007 '!I22=Hoja1!$B$6,"0.5",LOOKUP('F-SGC-007 '!I22,Hoja1!$B$4:$B$6,Hoja1!$C$4:$C$6))), "  ")</f>
        <v xml:space="preserve">  </v>
      </c>
      <c r="K22" s="56" t="str">
        <f t="shared" si="1"/>
        <v xml:space="preserve"> </v>
      </c>
      <c r="L22" s="27"/>
      <c r="M22" s="28"/>
      <c r="N22" s="29"/>
      <c r="O22" s="29"/>
      <c r="P22" s="30"/>
      <c r="Q22" s="24"/>
      <c r="R22" s="24"/>
      <c r="S22" s="32" t="str">
        <f>_xlfn.IFNA(IF(Q22=Hoja1!$B$6, "0.5", LOOKUP('F-SGC-007 '!Q22,Hoja1!$B$4:$B$6,Hoja1!$C$4:$C$6)) + (IF('F-SGC-007 '!R22=Hoja1!$B$6,"0.5",LOOKUP('F-SGC-007 '!R22,Hoja1!$B$4:$B$6,Hoja1!$C$4:$C$6))), " ")</f>
        <v xml:space="preserve"> </v>
      </c>
      <c r="T22" s="63" t="str">
        <f t="shared" si="0"/>
        <v xml:space="preserve"> </v>
      </c>
      <c r="U22" s="34"/>
      <c r="V22" s="17"/>
    </row>
    <row r="23" spans="2:22" s="14" customFormat="1" ht="40.049999999999997" customHeight="1" x14ac:dyDescent="0.25">
      <c r="B23" s="44">
        <v>7</v>
      </c>
      <c r="C23" s="23"/>
      <c r="D23" s="23"/>
      <c r="E23" s="24"/>
      <c r="F23" s="25"/>
      <c r="G23" s="24"/>
      <c r="H23" s="26"/>
      <c r="I23" s="24"/>
      <c r="J23" s="55" t="str">
        <f>_xlfn.IFNA(IF(G23=Hoja1!$B$6, "0.5", LOOKUP('F-SGC-007 '!G23,Hoja1!$B$4:$B$6,Hoja1!$C$4:$C$6)) + (IF('F-SGC-007 '!I23=Hoja1!$B$6,"0.5",LOOKUP('F-SGC-007 '!I23,Hoja1!$B$4:$B$6,Hoja1!$C$4:$C$6))), "  ")</f>
        <v xml:space="preserve">  </v>
      </c>
      <c r="K23" s="56" t="str">
        <f t="shared" si="1"/>
        <v xml:space="preserve"> </v>
      </c>
      <c r="L23" s="27"/>
      <c r="M23" s="32"/>
      <c r="N23" s="29"/>
      <c r="O23" s="29"/>
      <c r="P23" s="30"/>
      <c r="Q23" s="24"/>
      <c r="R23" s="24"/>
      <c r="S23" s="32" t="str">
        <f>_xlfn.IFNA(IF(Q23=Hoja1!$B$6, "0.5", LOOKUP('F-SGC-007 '!Q23,Hoja1!$B$4:$B$6,Hoja1!$C$4:$C$6)) + (IF('F-SGC-007 '!R23=Hoja1!$B$6,"0.5",LOOKUP('F-SGC-007 '!R23,Hoja1!$B$4:$B$6,Hoja1!$C$4:$C$6))), " ")</f>
        <v xml:space="preserve"> </v>
      </c>
      <c r="T23" s="63" t="str">
        <f t="shared" si="0"/>
        <v xml:space="preserve"> </v>
      </c>
      <c r="U23" s="34"/>
      <c r="V23" s="17"/>
    </row>
    <row r="24" spans="2:22" s="14" customFormat="1" ht="40.049999999999997" customHeight="1" x14ac:dyDescent="0.25">
      <c r="B24" s="44">
        <v>8</v>
      </c>
      <c r="C24" s="23"/>
      <c r="D24" s="23"/>
      <c r="E24" s="24"/>
      <c r="F24" s="25"/>
      <c r="G24" s="24"/>
      <c r="H24" s="26"/>
      <c r="I24" s="24"/>
      <c r="J24" s="55" t="str">
        <f>_xlfn.IFNA(IF(G24=Hoja1!$B$6, "0.5", LOOKUP('F-SGC-007 '!G24,Hoja1!$B$4:$B$6,Hoja1!$C$4:$C$6)) + (IF('F-SGC-007 '!I24=Hoja1!$B$6,"0.5",LOOKUP('F-SGC-007 '!I24,Hoja1!$B$4:$B$6,Hoja1!$C$4:$C$6))), "  ")</f>
        <v xml:space="preserve">  </v>
      </c>
      <c r="K24" s="56" t="str">
        <f t="shared" si="1"/>
        <v xml:space="preserve"> </v>
      </c>
      <c r="L24" s="27"/>
      <c r="M24" s="32"/>
      <c r="N24" s="29"/>
      <c r="O24" s="29"/>
      <c r="P24" s="30"/>
      <c r="Q24" s="24"/>
      <c r="R24" s="24"/>
      <c r="S24" s="32" t="str">
        <f>_xlfn.IFNA(IF(Q24=Hoja1!$B$6, "0.5", LOOKUP('F-SGC-007 '!Q24,Hoja1!$B$4:$B$6,Hoja1!$C$4:$C$6)) + (IF('F-SGC-007 '!R24=Hoja1!$B$6,"0.5",LOOKUP('F-SGC-007 '!R24,Hoja1!$B$4:$B$6,Hoja1!$C$4:$C$6))), " ")</f>
        <v xml:space="preserve"> </v>
      </c>
      <c r="T24" s="63" t="str">
        <f t="shared" si="0"/>
        <v xml:space="preserve"> </v>
      </c>
      <c r="U24" s="35"/>
      <c r="V24" s="17"/>
    </row>
    <row r="25" spans="2:22" s="14" customFormat="1" ht="40.049999999999997" customHeight="1" x14ac:dyDescent="0.25">
      <c r="B25" s="44">
        <v>9</v>
      </c>
      <c r="C25" s="23"/>
      <c r="D25" s="23"/>
      <c r="E25" s="24"/>
      <c r="F25" s="25"/>
      <c r="G25" s="24"/>
      <c r="H25" s="26"/>
      <c r="I25" s="24"/>
      <c r="J25" s="55" t="str">
        <f>_xlfn.IFNA(IF(G25=Hoja1!$B$6, "0.5", LOOKUP('F-SGC-007 '!G25,Hoja1!$B$4:$B$6,Hoja1!$C$4:$C$6)) + (IF('F-SGC-007 '!I25=Hoja1!$B$6,"0.5",LOOKUP('F-SGC-007 '!I25,Hoja1!$B$4:$B$6,Hoja1!$C$4:$C$6))), "  ")</f>
        <v xml:space="preserve">  </v>
      </c>
      <c r="K25" s="56" t="str">
        <f t="shared" si="1"/>
        <v xml:space="preserve"> </v>
      </c>
      <c r="L25" s="25"/>
      <c r="M25" s="32"/>
      <c r="N25" s="29"/>
      <c r="O25" s="29"/>
      <c r="P25" s="30"/>
      <c r="Q25" s="24"/>
      <c r="R25" s="24"/>
      <c r="S25" s="32" t="str">
        <f>_xlfn.IFNA(IF(Q25=Hoja1!$B$6, "0.5", LOOKUP('F-SGC-007 '!Q25,Hoja1!$B$4:$B$6,Hoja1!$C$4:$C$6)) + (IF('F-SGC-007 '!R25=Hoja1!$B$6,"0.5",LOOKUP('F-SGC-007 '!R25,Hoja1!$B$4:$B$6,Hoja1!$C$4:$C$6))), " ")</f>
        <v xml:space="preserve"> </v>
      </c>
      <c r="T25" s="63" t="str">
        <f t="shared" si="0"/>
        <v xml:space="preserve"> </v>
      </c>
      <c r="U25" s="35"/>
      <c r="V25" s="17"/>
    </row>
    <row r="26" spans="2:22" s="14" customFormat="1" ht="40.049999999999997" customHeight="1" x14ac:dyDescent="0.25">
      <c r="B26" s="44">
        <v>10</v>
      </c>
      <c r="C26" s="23"/>
      <c r="D26" s="23"/>
      <c r="E26" s="24"/>
      <c r="F26" s="25"/>
      <c r="G26" s="24"/>
      <c r="H26" s="26"/>
      <c r="I26" s="24"/>
      <c r="J26" s="55" t="str">
        <f>_xlfn.IFNA(IF(G26=Hoja1!$B$6, "0.5", LOOKUP('F-SGC-007 '!G26,Hoja1!$B$4:$B$6,Hoja1!$C$4:$C$6)) + (IF('F-SGC-007 '!I26=Hoja1!$B$6,"0.5",LOOKUP('F-SGC-007 '!I26,Hoja1!$B$4:$B$6,Hoja1!$C$4:$C$6))), "  ")</f>
        <v xml:space="preserve">  </v>
      </c>
      <c r="K26" s="56" t="str">
        <f t="shared" si="1"/>
        <v xml:space="preserve"> </v>
      </c>
      <c r="L26" s="25"/>
      <c r="M26" s="32"/>
      <c r="N26" s="29"/>
      <c r="O26" s="29"/>
      <c r="P26" s="30"/>
      <c r="Q26" s="24"/>
      <c r="R26" s="24"/>
      <c r="S26" s="32" t="str">
        <f>_xlfn.IFNA(IF(Q26=Hoja1!$B$6, "0.5", LOOKUP('F-SGC-007 '!Q26,Hoja1!$B$4:$B$6,Hoja1!$C$4:$C$6)) + (IF('F-SGC-007 '!R26=Hoja1!$B$6,"0.5",LOOKUP('F-SGC-007 '!R26,Hoja1!$B$4:$B$6,Hoja1!$C$4:$C$6))), " ")</f>
        <v xml:space="preserve"> </v>
      </c>
      <c r="T26" s="63" t="str">
        <f t="shared" si="0"/>
        <v xml:space="preserve"> </v>
      </c>
      <c r="U26" s="35"/>
      <c r="V26" s="17"/>
    </row>
    <row r="27" spans="2:22" s="14" customFormat="1" ht="40.049999999999997" customHeight="1" x14ac:dyDescent="0.25">
      <c r="B27" s="44">
        <v>11</v>
      </c>
      <c r="C27" s="23"/>
      <c r="D27" s="23"/>
      <c r="E27" s="24"/>
      <c r="F27" s="25"/>
      <c r="G27" s="24"/>
      <c r="H27" s="66"/>
      <c r="I27" s="24"/>
      <c r="J27" s="55" t="str">
        <f>_xlfn.IFNA(IF(G27=Hoja1!$B$6, "0.5", LOOKUP('F-SGC-007 '!G27,Hoja1!$B$4:$B$6,Hoja1!$C$4:$C$6)) + (IF('F-SGC-007 '!I27=Hoja1!$B$6,"0.5",LOOKUP('F-SGC-007 '!I27,Hoja1!$B$4:$B$6,Hoja1!$C$4:$C$6))), "  ")</f>
        <v xml:space="preserve">  </v>
      </c>
      <c r="K27" s="56" t="str">
        <f t="shared" si="1"/>
        <v xml:space="preserve"> </v>
      </c>
      <c r="L27" s="25"/>
      <c r="M27" s="32"/>
      <c r="N27" s="29"/>
      <c r="O27" s="29"/>
      <c r="P27" s="30"/>
      <c r="Q27" s="24"/>
      <c r="R27" s="24"/>
      <c r="S27" s="32" t="str">
        <f>_xlfn.IFNA(IF(Q27=Hoja1!$B$6, "0.5", LOOKUP('F-SGC-007 '!Q27,Hoja1!$B$4:$B$6,Hoja1!$C$4:$C$6)) + (IF('F-SGC-007 '!R27=Hoja1!$B$6,"0.5",LOOKUP('F-SGC-007 '!R27,Hoja1!$B$4:$B$6,Hoja1!$C$4:$C$6))), " ")</f>
        <v xml:space="preserve"> </v>
      </c>
      <c r="T27" s="63" t="str">
        <f t="shared" si="0"/>
        <v xml:space="preserve"> </v>
      </c>
      <c r="U27" s="35"/>
      <c r="V27" s="17"/>
    </row>
    <row r="28" spans="2:22" s="14" customFormat="1" ht="40.049999999999997" customHeight="1" x14ac:dyDescent="0.25">
      <c r="B28" s="44">
        <v>12</v>
      </c>
      <c r="C28" s="23"/>
      <c r="D28" s="23"/>
      <c r="E28" s="24"/>
      <c r="F28" s="25"/>
      <c r="G28" s="24"/>
      <c r="H28" s="26"/>
      <c r="I28" s="24"/>
      <c r="J28" s="55" t="str">
        <f>_xlfn.IFNA(IF(G28=Hoja1!$B$6, "0.5", LOOKUP('F-SGC-007 '!G28,Hoja1!$B$4:$B$6,Hoja1!$C$4:$C$6)) + (IF('F-SGC-007 '!I28=Hoja1!$B$6,"0.5",LOOKUP('F-SGC-007 '!I28,Hoja1!$B$4:$B$6,Hoja1!$C$4:$C$6))), "  ")</f>
        <v xml:space="preserve">  </v>
      </c>
      <c r="K28" s="56" t="str">
        <f t="shared" si="1"/>
        <v xml:space="preserve"> </v>
      </c>
      <c r="L28" s="25"/>
      <c r="M28" s="32"/>
      <c r="N28" s="29"/>
      <c r="O28" s="29"/>
      <c r="P28" s="30"/>
      <c r="Q28" s="24"/>
      <c r="R28" s="24"/>
      <c r="S28" s="32" t="str">
        <f>_xlfn.IFNA(IF(Q28=Hoja1!$B$6, "0.5", LOOKUP('F-SGC-007 '!Q28,Hoja1!$B$4:$B$6,Hoja1!$C$4:$C$6)) + (IF('F-SGC-007 '!R28=Hoja1!$B$6,"0.5",LOOKUP('F-SGC-007 '!R28,Hoja1!$B$4:$B$6,Hoja1!$C$4:$C$6))), " ")</f>
        <v xml:space="preserve"> </v>
      </c>
      <c r="T28" s="63" t="str">
        <f t="shared" si="0"/>
        <v xml:space="preserve"> </v>
      </c>
      <c r="U28" s="36"/>
      <c r="V28" s="17"/>
    </row>
    <row r="29" spans="2:22" s="14" customFormat="1" ht="40.049999999999997" customHeight="1" x14ac:dyDescent="0.25">
      <c r="B29" s="44">
        <v>13</v>
      </c>
      <c r="C29" s="23"/>
      <c r="D29" s="23"/>
      <c r="E29" s="24"/>
      <c r="F29" s="25"/>
      <c r="G29" s="24"/>
      <c r="H29" s="26"/>
      <c r="I29" s="24"/>
      <c r="J29" s="55" t="str">
        <f>_xlfn.IFNA(IF(G29=Hoja1!$B$6, "0.5", LOOKUP('F-SGC-007 '!G29,Hoja1!$B$4:$B$6,Hoja1!$C$4:$C$6)) + (IF('F-SGC-007 '!I29=Hoja1!$B$6,"0.5",LOOKUP('F-SGC-007 '!I29,Hoja1!$B$4:$B$6,Hoja1!$C$4:$C$6))), "  ")</f>
        <v xml:space="preserve">  </v>
      </c>
      <c r="K29" s="56" t="str">
        <f t="shared" si="1"/>
        <v xml:space="preserve"> </v>
      </c>
      <c r="L29" s="27"/>
      <c r="M29" s="32"/>
      <c r="N29" s="29"/>
      <c r="O29" s="29"/>
      <c r="P29" s="30"/>
      <c r="Q29" s="24"/>
      <c r="R29" s="24"/>
      <c r="S29" s="32" t="str">
        <f>_xlfn.IFNA(IF(Q29=Hoja1!$B$6, "0.5", LOOKUP('F-SGC-007 '!Q29,Hoja1!$B$4:$B$6,Hoja1!$C$4:$C$6)) + (IF('F-SGC-007 '!R29=Hoja1!$B$6,"0.5",LOOKUP('F-SGC-007 '!R29,Hoja1!$B$4:$B$6,Hoja1!$C$4:$C$6))), " ")</f>
        <v xml:space="preserve"> </v>
      </c>
      <c r="T29" s="63" t="str">
        <f t="shared" si="0"/>
        <v xml:space="preserve"> </v>
      </c>
      <c r="U29" s="35"/>
      <c r="V29" s="17"/>
    </row>
    <row r="30" spans="2:22" s="14" customFormat="1" ht="40.049999999999997" customHeight="1" thickBot="1" x14ac:dyDescent="0.3">
      <c r="B30" s="45">
        <v>14</v>
      </c>
      <c r="C30" s="46"/>
      <c r="D30" s="46"/>
      <c r="E30" s="38"/>
      <c r="F30" s="37"/>
      <c r="G30" s="38"/>
      <c r="H30" s="39"/>
      <c r="I30" s="38"/>
      <c r="J30" s="61" t="str">
        <f>_xlfn.IFNA(IF(G30=Hoja1!$B$6, "0.5", LOOKUP('F-SGC-007 '!G30,Hoja1!$B$4:$B$6,Hoja1!$C$4:$C$6)) + (IF('F-SGC-007 '!I30=Hoja1!$B$6,"0.5",LOOKUP('F-SGC-007 '!I30,Hoja1!$B$4:$B$6,Hoja1!$C$4:$C$6))), "  ")</f>
        <v xml:space="preserve">  </v>
      </c>
      <c r="K30" s="62" t="str">
        <f t="shared" si="1"/>
        <v xml:space="preserve"> </v>
      </c>
      <c r="L30" s="47"/>
      <c r="M30" s="38"/>
      <c r="N30" s="40"/>
      <c r="O30" s="40"/>
      <c r="P30" s="48"/>
      <c r="Q30" s="38"/>
      <c r="R30" s="38"/>
      <c r="S30" s="65" t="str">
        <f>_xlfn.IFNA(IF(Q30=Hoja1!$B$6, "0.5", LOOKUP('F-SGC-007 '!Q30,Hoja1!$B$4:$B$6,Hoja1!$C$4:$C$6)) + (IF('F-SGC-007 '!R30=Hoja1!$B$6,"0.5",LOOKUP('F-SGC-007 '!R30,Hoja1!$B$4:$B$6,Hoja1!$C$4:$C$6))), " ")</f>
        <v xml:space="preserve"> </v>
      </c>
      <c r="T30" s="64" t="str">
        <f t="shared" si="0"/>
        <v xml:space="preserve"> </v>
      </c>
      <c r="U30" s="41"/>
      <c r="V30" s="17"/>
    </row>
  </sheetData>
  <sheetProtection selectLockedCells="1"/>
  <mergeCells count="39">
    <mergeCell ref="B2:C4"/>
    <mergeCell ref="D2:T2"/>
    <mergeCell ref="U2:U4"/>
    <mergeCell ref="D3:T3"/>
    <mergeCell ref="D4:G4"/>
    <mergeCell ref="H4:O4"/>
    <mergeCell ref="P4:T4"/>
    <mergeCell ref="P7:P8"/>
    <mergeCell ref="Q7:U8"/>
    <mergeCell ref="F8:I8"/>
    <mergeCell ref="F9:I9"/>
    <mergeCell ref="Q9:U10"/>
    <mergeCell ref="B14:D14"/>
    <mergeCell ref="G14:J14"/>
    <mergeCell ref="B6:D9"/>
    <mergeCell ref="F6:I6"/>
    <mergeCell ref="J6:M6"/>
    <mergeCell ref="F7:I7"/>
    <mergeCell ref="B10:D13"/>
    <mergeCell ref="H15:H16"/>
    <mergeCell ref="F10:I10"/>
    <mergeCell ref="F11:I11"/>
    <mergeCell ref="Q11:U12"/>
    <mergeCell ref="F12:I12"/>
    <mergeCell ref="F13:I13"/>
    <mergeCell ref="P15:P16"/>
    <mergeCell ref="Q15:T15"/>
    <mergeCell ref="U15:U16"/>
    <mergeCell ref="I15:I16"/>
    <mergeCell ref="J15:J16"/>
    <mergeCell ref="K15:K16"/>
    <mergeCell ref="L15:L16"/>
    <mergeCell ref="M15:M16"/>
    <mergeCell ref="N15:O15"/>
    <mergeCell ref="B15:B16"/>
    <mergeCell ref="C15:C16"/>
    <mergeCell ref="D15:E16"/>
    <mergeCell ref="F15:F16"/>
    <mergeCell ref="G15:G16"/>
  </mergeCells>
  <conditionalFormatting sqref="K17:K30">
    <cfRule type="cellIs" dxfId="25" priority="2" operator="equal">
      <formula>" "</formula>
    </cfRule>
    <cfRule type="cellIs" dxfId="24" priority="3" operator="equal">
      <formula>" "</formula>
    </cfRule>
    <cfRule type="cellIs" dxfId="23" priority="9" operator="equal">
      <formula>"Bajo"</formula>
    </cfRule>
    <cfRule type="cellIs" dxfId="22" priority="10" operator="equal">
      <formula>"Mínimo"</formula>
    </cfRule>
    <cfRule type="cellIs" dxfId="21" priority="11" operator="equal">
      <formula>"Medio"</formula>
    </cfRule>
    <cfRule type="cellIs" dxfId="20" priority="12" operator="equal">
      <formula>"Alto"</formula>
    </cfRule>
    <cfRule type="cellIs" dxfId="19" priority="13" operator="equal">
      <formula>"Extremo"</formula>
    </cfRule>
  </conditionalFormatting>
  <conditionalFormatting sqref="O7:O8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7:T30">
    <cfRule type="cellIs" dxfId="18" priority="1" operator="equal">
      <formula>" "</formula>
    </cfRule>
    <cfRule type="cellIs" dxfId="17" priority="4" operator="equal">
      <formula>"Extremo"</formula>
    </cfRule>
    <cfRule type="cellIs" dxfId="16" priority="5" operator="equal">
      <formula>"Alto"</formula>
    </cfRule>
    <cfRule type="cellIs" dxfId="15" priority="6" operator="equal">
      <formula>"Medio"</formula>
    </cfRule>
    <cfRule type="cellIs" dxfId="14" priority="7" operator="equal">
      <formula>"Mínimo"</formula>
    </cfRule>
    <cfRule type="cellIs" dxfId="13" priority="8" operator="equal">
      <formula>"Bajo"</formula>
    </cfRule>
  </conditionalFormatting>
  <dataValidations count="3">
    <dataValidation type="list" allowBlank="1" showInputMessage="1" showErrorMessage="1" sqref="G17:G30 I17:I30 Q17:R30" xr:uid="{84533F04-07C7-4655-A6D1-6932FF20936C}">
      <formula1>"Alta, Media, Baja"</formula1>
    </dataValidation>
    <dataValidation type="list" allowBlank="1" showInputMessage="1" showErrorMessage="1" sqref="C17" xr:uid="{0575F25D-136F-4676-A44A-36FBB6181147}">
      <formula1>"FODA, Partes Interesadas, Almacén, Calidad, Compras, Dirección, Logística, Mantenimiento, Recursos Humanos, S.G.C, Sistemas, Producción, Ventas, Objetivos e Indicadores"</formula1>
    </dataValidation>
    <dataValidation type="list" allowBlank="1" showInputMessage="1" showErrorMessage="1" sqref="E17:E30" xr:uid="{41FE53B9-01C6-43EC-8B81-553D95924DB1}">
      <formula1>"R, O"</formula1>
    </dataValidation>
  </dataValidations>
  <printOptions horizontalCentered="1"/>
  <pageMargins left="3.937007874015748E-2" right="3.937007874015748E-2" top="0.39370078740157483" bottom="0.15748031496062992" header="0.43307086614173229" footer="0.31496062992125984"/>
  <pageSetup scale="3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B9C80-99E3-4E92-B6F8-CE7A88A678E3}">
  <sheetPr>
    <tabColor rgb="FF00B050"/>
  </sheetPr>
  <dimension ref="A1:AL23"/>
  <sheetViews>
    <sheetView showGridLines="0" tabSelected="1" topLeftCell="A15" zoomScale="90" zoomScaleNormal="90" zoomScaleSheetLayoutView="100" workbookViewId="0">
      <selection activeCell="P18" sqref="P18:R18"/>
    </sheetView>
  </sheetViews>
  <sheetFormatPr baseColWidth="10" defaultColWidth="9.21875" defaultRowHeight="13.2" x14ac:dyDescent="0.25"/>
  <cols>
    <col min="1" max="1" width="2.77734375" style="1" customWidth="1"/>
    <col min="2" max="2" width="11.44140625" style="3" customWidth="1"/>
    <col min="3" max="3" width="18.77734375" style="3" customWidth="1"/>
    <col min="4" max="5" width="24.5546875" style="1" customWidth="1"/>
    <col min="6" max="6" width="33.5546875" style="1" customWidth="1"/>
    <col min="7" max="7" width="5.21875" style="1" customWidth="1"/>
    <col min="8" max="8" width="36" style="1" customWidth="1"/>
    <col min="9" max="9" width="14.77734375" style="1" customWidth="1"/>
    <col min="10" max="10" width="38.33203125" style="1" customWidth="1"/>
    <col min="11" max="11" width="15.77734375" style="1" customWidth="1"/>
    <col min="12" max="12" width="14.5546875" style="3" customWidth="1"/>
    <col min="13" max="13" width="13.77734375" style="1" customWidth="1"/>
    <col min="14" max="14" width="34.33203125" style="1" customWidth="1"/>
    <col min="15" max="15" width="20.77734375" style="1" customWidth="1"/>
    <col min="16" max="17" width="13.77734375" style="1" customWidth="1"/>
    <col min="18" max="18" width="18.21875" style="1" customWidth="1"/>
    <col min="19" max="19" width="13.77734375" style="1" customWidth="1"/>
    <col min="20" max="20" width="15.77734375" style="1" customWidth="1"/>
    <col min="21" max="21" width="16" style="1" customWidth="1"/>
    <col min="22" max="22" width="14.77734375" style="1" customWidth="1"/>
    <col min="23" max="23" width="28.77734375" style="1" customWidth="1"/>
    <col min="24" max="24" width="2.77734375" style="1" customWidth="1"/>
    <col min="25" max="16384" width="9.21875" style="1"/>
  </cols>
  <sheetData>
    <row r="1" spans="1:38" s="4" customFormat="1" ht="10.050000000000001" customHeight="1" thickBot="1" x14ac:dyDescent="0.3"/>
    <row r="2" spans="1:38" s="4" customFormat="1" ht="45" customHeight="1" x14ac:dyDescent="0.5">
      <c r="B2" s="160"/>
      <c r="C2" s="161"/>
      <c r="D2" s="166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8"/>
      <c r="W2" s="169"/>
    </row>
    <row r="3" spans="1:38" s="4" customFormat="1" ht="45" customHeight="1" x14ac:dyDescent="0.5">
      <c r="B3" s="162"/>
      <c r="C3" s="163"/>
      <c r="D3" s="172" t="s">
        <v>0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4"/>
      <c r="W3" s="170"/>
    </row>
    <row r="4" spans="1:38" ht="45" customHeight="1" thickBot="1" x14ac:dyDescent="0.35">
      <c r="A4" s="4"/>
      <c r="B4" s="164"/>
      <c r="C4" s="165"/>
      <c r="D4" s="175" t="s">
        <v>12</v>
      </c>
      <c r="E4" s="176"/>
      <c r="F4" s="176"/>
      <c r="G4" s="176"/>
      <c r="H4" s="176"/>
      <c r="I4" s="177"/>
      <c r="J4" s="178" t="s">
        <v>64</v>
      </c>
      <c r="K4" s="179"/>
      <c r="L4" s="179"/>
      <c r="M4" s="179"/>
      <c r="N4" s="179"/>
      <c r="O4" s="179"/>
      <c r="P4" s="179"/>
      <c r="Q4" s="180"/>
      <c r="R4" s="181" t="s">
        <v>65</v>
      </c>
      <c r="S4" s="176"/>
      <c r="T4" s="176"/>
      <c r="U4" s="176"/>
      <c r="V4" s="182"/>
      <c r="W4" s="171"/>
      <c r="X4" s="4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ht="20.100000000000001" customHeight="1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25.05" customHeight="1" thickBot="1" x14ac:dyDescent="0.3">
      <c r="A6" s="4"/>
      <c r="B6" s="129" t="s">
        <v>40</v>
      </c>
      <c r="C6" s="130"/>
      <c r="D6" s="130"/>
      <c r="E6" s="51"/>
      <c r="F6" s="51"/>
      <c r="G6" s="51"/>
      <c r="H6" s="135" t="s">
        <v>36</v>
      </c>
      <c r="I6" s="136"/>
      <c r="J6" s="136"/>
      <c r="K6" s="137"/>
      <c r="L6" s="138" t="s">
        <v>39</v>
      </c>
      <c r="M6" s="139"/>
      <c r="N6" s="139"/>
      <c r="O6" s="139"/>
      <c r="P6" s="82"/>
      <c r="Q6" s="85"/>
      <c r="R6" s="85"/>
      <c r="S6" s="88"/>
      <c r="T6" s="86"/>
      <c r="U6" s="86"/>
      <c r="V6" s="86"/>
      <c r="W6" s="87"/>
      <c r="X6" s="4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49.8" customHeight="1" x14ac:dyDescent="0.25">
      <c r="A7" s="4"/>
      <c r="B7" s="131"/>
      <c r="C7" s="132"/>
      <c r="D7" s="132"/>
      <c r="E7" s="58"/>
      <c r="F7" s="58"/>
      <c r="G7" s="58"/>
      <c r="H7" s="140" t="s">
        <v>38</v>
      </c>
      <c r="I7" s="141"/>
      <c r="J7" s="141"/>
      <c r="K7" s="142"/>
      <c r="L7" s="20"/>
      <c r="M7" s="4"/>
      <c r="N7" s="4"/>
      <c r="O7" s="4"/>
      <c r="P7" s="4"/>
      <c r="Q7" s="89"/>
      <c r="R7" s="149" t="s">
        <v>13</v>
      </c>
      <c r="S7" s="150" t="s">
        <v>59</v>
      </c>
      <c r="T7" s="150"/>
      <c r="U7" s="150"/>
      <c r="V7" s="150"/>
      <c r="W7" s="151"/>
      <c r="X7" s="4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49.8" customHeight="1" x14ac:dyDescent="0.25">
      <c r="A8" s="4"/>
      <c r="B8" s="131"/>
      <c r="C8" s="132"/>
      <c r="D8" s="132"/>
      <c r="E8" s="58"/>
      <c r="F8" s="58"/>
      <c r="G8" s="58"/>
      <c r="H8" s="152" t="s">
        <v>31</v>
      </c>
      <c r="I8" s="153"/>
      <c r="J8" s="153"/>
      <c r="K8" s="154"/>
      <c r="L8" s="20"/>
      <c r="M8" s="4"/>
      <c r="N8" s="4"/>
      <c r="O8" s="4"/>
      <c r="P8" s="4"/>
      <c r="Q8" s="89"/>
      <c r="R8" s="149"/>
      <c r="S8" s="150"/>
      <c r="T8" s="150"/>
      <c r="U8" s="150"/>
      <c r="V8" s="150"/>
      <c r="W8" s="151"/>
      <c r="X8" s="4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60.6" customHeight="1" thickBot="1" x14ac:dyDescent="0.3">
      <c r="A9" s="4"/>
      <c r="B9" s="133"/>
      <c r="C9" s="134"/>
      <c r="D9" s="134"/>
      <c r="E9" s="58"/>
      <c r="F9" s="58"/>
      <c r="G9" s="58"/>
      <c r="H9" s="155" t="s">
        <v>32</v>
      </c>
      <c r="I9" s="156"/>
      <c r="J9" s="156"/>
      <c r="K9" s="157"/>
      <c r="L9" s="20"/>
      <c r="M9" s="4"/>
      <c r="N9" s="4"/>
      <c r="O9" s="4"/>
      <c r="P9" s="4"/>
      <c r="Q9" s="90"/>
      <c r="R9" s="91" t="s">
        <v>14</v>
      </c>
      <c r="S9" s="158" t="s">
        <v>60</v>
      </c>
      <c r="T9" s="158"/>
      <c r="U9" s="158"/>
      <c r="V9" s="158"/>
      <c r="W9" s="159"/>
      <c r="X9" s="4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25.05" customHeight="1" thickBot="1" x14ac:dyDescent="0.3">
      <c r="A10" s="4"/>
      <c r="B10" s="143" t="s">
        <v>41</v>
      </c>
      <c r="C10" s="144"/>
      <c r="D10" s="144"/>
      <c r="E10" s="52"/>
      <c r="F10" s="52"/>
      <c r="G10" s="52"/>
      <c r="H10" s="105" t="s">
        <v>37</v>
      </c>
      <c r="I10" s="106"/>
      <c r="J10" s="106"/>
      <c r="K10" s="107"/>
      <c r="L10" s="20"/>
      <c r="M10" s="4"/>
      <c r="N10" s="4"/>
      <c r="O10" s="4"/>
      <c r="P10" s="4"/>
      <c r="Q10" s="92"/>
      <c r="R10" s="91" t="s">
        <v>15</v>
      </c>
      <c r="S10" s="158"/>
      <c r="T10" s="158"/>
      <c r="U10" s="158"/>
      <c r="V10" s="158"/>
      <c r="W10" s="159"/>
      <c r="X10" s="4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ht="34.200000000000003" customHeight="1" x14ac:dyDescent="0.25">
      <c r="A11" s="4"/>
      <c r="B11" s="145"/>
      <c r="C11" s="146"/>
      <c r="D11" s="146"/>
      <c r="E11" s="59"/>
      <c r="F11" s="59"/>
      <c r="G11" s="59"/>
      <c r="H11" s="108" t="s">
        <v>33</v>
      </c>
      <c r="I11" s="109"/>
      <c r="J11" s="109"/>
      <c r="K11" s="110"/>
      <c r="L11" s="20"/>
      <c r="M11" s="4"/>
      <c r="N11" s="4"/>
      <c r="O11" s="4"/>
      <c r="P11" s="4"/>
      <c r="Q11" s="93"/>
      <c r="R11" s="94" t="s">
        <v>16</v>
      </c>
      <c r="S11" s="111" t="s">
        <v>61</v>
      </c>
      <c r="T11" s="111"/>
      <c r="U11" s="111"/>
      <c r="V11" s="111"/>
      <c r="W11" s="112"/>
      <c r="X11" s="4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ht="34.200000000000003" customHeight="1" x14ac:dyDescent="0.25">
      <c r="A12" s="4"/>
      <c r="B12" s="145"/>
      <c r="C12" s="146"/>
      <c r="D12" s="146"/>
      <c r="E12" s="59"/>
      <c r="F12" s="59"/>
      <c r="G12" s="59"/>
      <c r="H12" s="113" t="s">
        <v>35</v>
      </c>
      <c r="I12" s="114"/>
      <c r="J12" s="114"/>
      <c r="K12" s="115"/>
      <c r="L12" s="20"/>
      <c r="M12" s="4"/>
      <c r="N12" s="4"/>
      <c r="O12" s="4"/>
      <c r="P12" s="4"/>
      <c r="Q12" s="95"/>
      <c r="R12" s="94" t="s">
        <v>17</v>
      </c>
      <c r="S12" s="111"/>
      <c r="T12" s="111"/>
      <c r="U12" s="111"/>
      <c r="V12" s="111"/>
      <c r="W12" s="112"/>
      <c r="X12" s="4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34.200000000000003" customHeight="1" thickBot="1" x14ac:dyDescent="0.3">
      <c r="A13" s="4"/>
      <c r="B13" s="147"/>
      <c r="C13" s="148"/>
      <c r="D13" s="148"/>
      <c r="E13" s="53"/>
      <c r="F13" s="53"/>
      <c r="G13" s="53"/>
      <c r="H13" s="116" t="s">
        <v>34</v>
      </c>
      <c r="I13" s="117"/>
      <c r="J13" s="117"/>
      <c r="K13" s="118"/>
      <c r="L13" s="21"/>
      <c r="M13" s="18"/>
      <c r="N13" s="18"/>
      <c r="O13" s="18"/>
      <c r="P13" s="18"/>
      <c r="Q13" s="22"/>
      <c r="R13" s="22"/>
      <c r="S13" s="18"/>
      <c r="T13" s="18"/>
      <c r="U13" s="18"/>
      <c r="V13" s="18"/>
      <c r="W13" s="19"/>
      <c r="X13" s="4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20.100000000000001" customHeight="1" thickBot="1" x14ac:dyDescent="0.3">
      <c r="B14" s="127"/>
      <c r="C14" s="128"/>
      <c r="D14" s="128"/>
      <c r="E14" s="3"/>
      <c r="F14" s="3"/>
      <c r="G14" s="3"/>
      <c r="H14" s="3"/>
      <c r="I14" s="128"/>
      <c r="J14" s="128"/>
      <c r="K14" s="128"/>
      <c r="L14" s="128"/>
      <c r="O14" s="2"/>
      <c r="P14" s="2"/>
      <c r="Q14" s="2"/>
      <c r="R14" s="2"/>
      <c r="S14" s="2"/>
      <c r="T14" s="2"/>
      <c r="U14" s="2"/>
      <c r="V14" s="2"/>
      <c r="W14" s="60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s="14" customFormat="1" ht="45" customHeight="1" x14ac:dyDescent="0.25">
      <c r="B15" s="97" t="s">
        <v>18</v>
      </c>
      <c r="C15" s="99" t="s">
        <v>56</v>
      </c>
      <c r="D15" s="99" t="s">
        <v>75</v>
      </c>
      <c r="E15" s="99" t="s">
        <v>76</v>
      </c>
      <c r="F15" s="186" t="s">
        <v>57</v>
      </c>
      <c r="G15" s="187"/>
      <c r="H15" s="190" t="s">
        <v>29</v>
      </c>
      <c r="I15" s="99" t="s">
        <v>19</v>
      </c>
      <c r="J15" s="99" t="s">
        <v>20</v>
      </c>
      <c r="K15" s="99" t="s">
        <v>21</v>
      </c>
      <c r="L15" s="99" t="s">
        <v>28</v>
      </c>
      <c r="M15" s="99" t="s">
        <v>54</v>
      </c>
      <c r="N15" s="99" t="s">
        <v>30</v>
      </c>
      <c r="O15" s="119" t="s">
        <v>22</v>
      </c>
      <c r="P15" s="126" t="s">
        <v>58</v>
      </c>
      <c r="Q15" s="126"/>
      <c r="R15" s="119" t="s">
        <v>23</v>
      </c>
      <c r="S15" s="121" t="s">
        <v>24</v>
      </c>
      <c r="T15" s="122"/>
      <c r="U15" s="122"/>
      <c r="V15" s="123"/>
      <c r="W15" s="124" t="s">
        <v>25</v>
      </c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s="14" customFormat="1" ht="36" customHeight="1" thickBot="1" x14ac:dyDescent="0.3">
      <c r="B16" s="98"/>
      <c r="C16" s="100"/>
      <c r="D16" s="100"/>
      <c r="E16" s="100"/>
      <c r="F16" s="188"/>
      <c r="G16" s="189"/>
      <c r="H16" s="191"/>
      <c r="I16" s="100"/>
      <c r="J16" s="100"/>
      <c r="K16" s="100"/>
      <c r="L16" s="100"/>
      <c r="M16" s="100"/>
      <c r="N16" s="100"/>
      <c r="O16" s="120"/>
      <c r="P16" s="80" t="s">
        <v>26</v>
      </c>
      <c r="Q16" s="80" t="s">
        <v>27</v>
      </c>
      <c r="R16" s="120"/>
      <c r="S16" s="81" t="s">
        <v>19</v>
      </c>
      <c r="T16" s="81" t="s">
        <v>21</v>
      </c>
      <c r="U16" s="57" t="s">
        <v>28</v>
      </c>
      <c r="V16" s="57" t="s">
        <v>54</v>
      </c>
      <c r="W16" s="125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</row>
    <row r="17" spans="2:24" s="15" customFormat="1" ht="96" customHeight="1" x14ac:dyDescent="0.25">
      <c r="B17" s="67">
        <v>1</v>
      </c>
      <c r="C17" s="68" t="s">
        <v>67</v>
      </c>
      <c r="D17" s="69" t="s">
        <v>70</v>
      </c>
      <c r="E17" s="69" t="s">
        <v>70</v>
      </c>
      <c r="F17" s="69" t="s">
        <v>81</v>
      </c>
      <c r="G17" s="69" t="s">
        <v>87</v>
      </c>
      <c r="H17" s="70" t="s">
        <v>90</v>
      </c>
      <c r="I17" s="69" t="s">
        <v>46</v>
      </c>
      <c r="J17" s="71" t="s">
        <v>99</v>
      </c>
      <c r="K17" s="69" t="s">
        <v>46</v>
      </c>
      <c r="L17" s="72">
        <f>_xlfn.IFNA(IF(I17=Hoja1!$B$6, "0.5", LOOKUP('F-SGC-007 Abro.'!I17,Hoja1!$B$4:$B$6,Hoja1!$C$4:$C$6)) + (IF('F-SGC-007 Abro.'!K17=Hoja1!$B$6,"0.5",LOOKUP('F-SGC-007 Abro.'!K17,Hoja1!$B$4:$B$6,Hoja1!$C$4:$C$6))), "  ")</f>
        <v>3</v>
      </c>
      <c r="M17" s="73" t="str">
        <f>IF(L17=1,"Mínimo",IF(L17=2,"Bajo",IF(L17=3,"Medio",IF(L17=4,"Alto",IF(L17=5,"Extremo"," ")))))</f>
        <v>Medio</v>
      </c>
      <c r="N17" s="193" t="s">
        <v>105</v>
      </c>
      <c r="O17" s="75" t="s">
        <v>106</v>
      </c>
      <c r="P17" s="192">
        <v>45828</v>
      </c>
      <c r="Q17" s="76">
        <v>45889</v>
      </c>
      <c r="R17" s="77">
        <v>45920</v>
      </c>
      <c r="S17" s="69" t="s">
        <v>47</v>
      </c>
      <c r="T17" s="69" t="s">
        <v>46</v>
      </c>
      <c r="U17" s="32">
        <f>_xlfn.IFNA(IF(S17=Hoja1!$B$6, "0.5", LOOKUP('F-SGC-007 Abro.'!S17,Hoja1!$B$4:$B$6,Hoja1!$C$4:$C$6)) + (IF('F-SGC-007 Abro.'!T17=Hoja1!$B$6,"0.5",LOOKUP('F-SGC-007 Abro.'!T17,Hoja1!$B$4:$B$6,Hoja1!$C$4:$C$6))), " ")</f>
        <v>2</v>
      </c>
      <c r="V17" s="78" t="str">
        <f t="shared" ref="V17:V23" si="0">IF(U17=1,"Mínimo",IF(U17=2,"Bajo",IF(U17=3,"Medio",IF(U17=4,"Alto",IF(U17=5,"Extremo"," ")))))</f>
        <v>Bajo</v>
      </c>
      <c r="W17" s="79"/>
      <c r="X17" s="16"/>
    </row>
    <row r="18" spans="2:24" s="15" customFormat="1" ht="98.4" customHeight="1" x14ac:dyDescent="0.25">
      <c r="B18" s="67">
        <v>2</v>
      </c>
      <c r="C18" s="68" t="s">
        <v>67</v>
      </c>
      <c r="D18" s="69" t="s">
        <v>70</v>
      </c>
      <c r="E18" s="69" t="s">
        <v>70</v>
      </c>
      <c r="F18" s="69" t="s">
        <v>82</v>
      </c>
      <c r="G18" s="69" t="s">
        <v>87</v>
      </c>
      <c r="H18" s="70" t="s">
        <v>91</v>
      </c>
      <c r="I18" s="69" t="s">
        <v>46</v>
      </c>
      <c r="J18" s="71" t="s">
        <v>100</v>
      </c>
      <c r="K18" s="69" t="s">
        <v>45</v>
      </c>
      <c r="L18" s="72">
        <f>_xlfn.IFNA(IF(I18=Hoja1!$B$6, "0.5", LOOKUP('F-SGC-007 Abro.'!I18,Hoja1!$B$4:$B$6,Hoja1!$C$4:$C$6)) + (IF('F-SGC-007 Abro.'!K18=Hoja1!$B$6,"0.5",LOOKUP('F-SGC-007 Abro.'!K18,Hoja1!$B$4:$B$6,Hoja1!$C$4:$C$6))), "  ")</f>
        <v>4</v>
      </c>
      <c r="M18" s="73" t="str">
        <f t="shared" ref="M18:M23" si="1">IF(L18=1,"Mínimo",IF(L18=2,"Bajo",IF(L18=3,"Medio",IF(L18=4,"Alto",IF(L18=5,"Extremo"," ")))))</f>
        <v>Alto</v>
      </c>
      <c r="N18" s="74" t="s">
        <v>107</v>
      </c>
      <c r="O18" s="75" t="s">
        <v>108</v>
      </c>
      <c r="P18" s="192">
        <v>45828</v>
      </c>
      <c r="Q18" s="76">
        <v>45889</v>
      </c>
      <c r="R18" s="77">
        <v>45920</v>
      </c>
      <c r="S18" s="69"/>
      <c r="T18" s="69"/>
      <c r="U18" s="32"/>
      <c r="V18" s="78"/>
      <c r="W18" s="79"/>
      <c r="X18" s="16"/>
    </row>
    <row r="19" spans="2:24" s="14" customFormat="1" ht="120.6" customHeight="1" x14ac:dyDescent="0.25">
      <c r="B19" s="44">
        <v>2</v>
      </c>
      <c r="C19" s="68" t="s">
        <v>68</v>
      </c>
      <c r="D19" s="23" t="s">
        <v>84</v>
      </c>
      <c r="E19" s="23" t="s">
        <v>85</v>
      </c>
      <c r="F19" s="23" t="s">
        <v>83</v>
      </c>
      <c r="G19" s="24" t="s">
        <v>87</v>
      </c>
      <c r="H19" s="31" t="s">
        <v>92</v>
      </c>
      <c r="I19" s="24" t="s">
        <v>45</v>
      </c>
      <c r="J19" s="26" t="s">
        <v>101</v>
      </c>
      <c r="K19" s="69" t="s">
        <v>46</v>
      </c>
      <c r="L19" s="72">
        <f>_xlfn.IFNA(IF(I19=Hoja1!$B$6, "0.5", LOOKUP('F-SGC-007 Abro.'!I19,Hoja1!$B$4:$B$6,Hoja1!$C$4:$C$6)) + (IF('F-SGC-007 Abro.'!K19=Hoja1!$B$6,"0.5",LOOKUP('F-SGC-007 Abro.'!K19,Hoja1!$B$4:$B$6,Hoja1!$C$4:$C$6))), "  ")</f>
        <v>4</v>
      </c>
      <c r="M19" s="73" t="str">
        <f t="shared" si="1"/>
        <v>Alto</v>
      </c>
      <c r="N19" s="54"/>
      <c r="O19" s="28"/>
      <c r="P19" s="29"/>
      <c r="Q19" s="29"/>
      <c r="R19" s="30"/>
      <c r="S19" s="24"/>
      <c r="T19" s="24"/>
      <c r="U19" s="32" t="str">
        <f>_xlfn.IFNA(IF(S19=Hoja1!$B$6, "0.5", LOOKUP('F-SGC-007 Abro.'!S19,Hoja1!$B$4:$B$6,Hoja1!$C$4:$C$6)) + (IF('F-SGC-007 Abro.'!T19=Hoja1!$B$6,"0.5",LOOKUP('F-SGC-007 Abro.'!T19,Hoja1!$B$4:$B$6,Hoja1!$C$4:$C$6))), " ")</f>
        <v xml:space="preserve"> </v>
      </c>
      <c r="V19" s="63" t="str">
        <f t="shared" si="0"/>
        <v xml:space="preserve"> </v>
      </c>
      <c r="W19" s="33"/>
      <c r="X19" s="17"/>
    </row>
    <row r="20" spans="2:24" s="14" customFormat="1" ht="152.4" customHeight="1" x14ac:dyDescent="0.25">
      <c r="B20" s="183">
        <v>3</v>
      </c>
      <c r="C20" s="184" t="s">
        <v>69</v>
      </c>
      <c r="D20" s="185" t="s">
        <v>71</v>
      </c>
      <c r="E20" s="185" t="s">
        <v>72</v>
      </c>
      <c r="F20" s="23" t="s">
        <v>86</v>
      </c>
      <c r="G20" s="24" t="s">
        <v>87</v>
      </c>
      <c r="H20" s="25" t="s">
        <v>93</v>
      </c>
      <c r="I20" s="24" t="s">
        <v>45</v>
      </c>
      <c r="J20" s="26" t="s">
        <v>102</v>
      </c>
      <c r="K20" s="69" t="s">
        <v>46</v>
      </c>
      <c r="L20" s="72">
        <f>_xlfn.IFNA(IF(I20=Hoja1!$B$6, "0.5", LOOKUP('F-SGC-007 Abro.'!I20,Hoja1!$B$4:$B$6,Hoja1!$C$4:$C$6)) + (IF('F-SGC-007 Abro.'!K20=Hoja1!$B$6,"0.5",LOOKUP('F-SGC-007 Abro.'!K20,Hoja1!$B$4:$B$6,Hoja1!$C$4:$C$6))), "  ")</f>
        <v>4</v>
      </c>
      <c r="M20" s="73" t="str">
        <f t="shared" si="1"/>
        <v>Alto</v>
      </c>
      <c r="N20" s="54"/>
      <c r="O20" s="28"/>
      <c r="P20" s="29"/>
      <c r="Q20" s="29"/>
      <c r="R20" s="30"/>
      <c r="S20" s="24"/>
      <c r="T20" s="24"/>
      <c r="U20" s="32" t="str">
        <f>_xlfn.IFNA(IF(S20=Hoja1!$B$6, "0.5", LOOKUP('F-SGC-007 Abro.'!S20,Hoja1!$B$4:$B$6,Hoja1!$C$4:$C$6)) + (IF('F-SGC-007 Abro.'!T20=Hoja1!$B$6,"0.5",LOOKUP('F-SGC-007 Abro.'!T20,Hoja1!$B$4:$B$6,Hoja1!$C$4:$C$6))), " ")</f>
        <v xml:space="preserve"> </v>
      </c>
      <c r="V20" s="63" t="str">
        <f t="shared" si="0"/>
        <v xml:space="preserve"> </v>
      </c>
      <c r="W20" s="33"/>
      <c r="X20" s="17"/>
    </row>
    <row r="21" spans="2:24" s="14" customFormat="1" ht="163.80000000000001" customHeight="1" x14ac:dyDescent="0.25">
      <c r="B21" s="183">
        <v>4</v>
      </c>
      <c r="C21" s="184" t="s">
        <v>73</v>
      </c>
      <c r="D21" s="185" t="s">
        <v>77</v>
      </c>
      <c r="E21" s="185" t="s">
        <v>78</v>
      </c>
      <c r="F21" s="23" t="s">
        <v>88</v>
      </c>
      <c r="G21" s="24" t="s">
        <v>87</v>
      </c>
      <c r="H21" s="25" t="s">
        <v>94</v>
      </c>
      <c r="I21" s="24" t="s">
        <v>45</v>
      </c>
      <c r="J21" s="26" t="s">
        <v>103</v>
      </c>
      <c r="K21" s="69" t="s">
        <v>45</v>
      </c>
      <c r="L21" s="72">
        <f>_xlfn.IFNA(IF(I21=Hoja1!$B$6, "0.5", LOOKUP('F-SGC-007 Abro.'!I21,Hoja1!$B$4:$B$6,Hoja1!$C$4:$C$6)) + (IF('F-SGC-007 Abro.'!K21=Hoja1!$B$6,"0.5",LOOKUP('F-SGC-007 Abro.'!K21,Hoja1!$B$4:$B$6,Hoja1!$C$4:$C$6))), "  ")</f>
        <v>5</v>
      </c>
      <c r="M21" s="73" t="str">
        <f t="shared" si="1"/>
        <v>Extremo</v>
      </c>
      <c r="N21" s="54"/>
      <c r="O21" s="28"/>
      <c r="P21" s="29"/>
      <c r="Q21" s="29"/>
      <c r="R21" s="30"/>
      <c r="S21" s="24"/>
      <c r="T21" s="24"/>
      <c r="U21" s="32"/>
      <c r="V21" s="63"/>
      <c r="W21" s="33"/>
      <c r="X21" s="17"/>
    </row>
    <row r="22" spans="2:24" s="14" customFormat="1" ht="108" customHeight="1" x14ac:dyDescent="0.25">
      <c r="B22" s="183">
        <v>5</v>
      </c>
      <c r="C22" s="184" t="s">
        <v>74</v>
      </c>
      <c r="D22" s="185" t="s">
        <v>79</v>
      </c>
      <c r="E22" s="185" t="s">
        <v>80</v>
      </c>
      <c r="F22" s="23" t="s">
        <v>89</v>
      </c>
      <c r="G22" s="24" t="s">
        <v>87</v>
      </c>
      <c r="H22" s="25" t="s">
        <v>98</v>
      </c>
      <c r="I22" s="24" t="s">
        <v>46</v>
      </c>
      <c r="J22" s="26" t="s">
        <v>104</v>
      </c>
      <c r="K22" s="69" t="s">
        <v>46</v>
      </c>
      <c r="L22" s="72">
        <f>_xlfn.IFNA(IF(I22=Hoja1!$B$6, "0.5", LOOKUP('F-SGC-007 Abro.'!I22,Hoja1!$B$4:$B$6,Hoja1!$C$4:$C$6)) + (IF('F-SGC-007 Abro.'!K22=Hoja1!$B$6,"0.5",LOOKUP('F-SGC-007 Abro.'!K22,Hoja1!$B$4:$B$6,Hoja1!$C$4:$C$6))), "  ")</f>
        <v>3</v>
      </c>
      <c r="M22" s="73" t="str">
        <f t="shared" si="1"/>
        <v>Medio</v>
      </c>
      <c r="N22" s="54"/>
      <c r="O22" s="28"/>
      <c r="P22" s="29"/>
      <c r="Q22" s="29"/>
      <c r="R22" s="30"/>
      <c r="S22" s="24"/>
      <c r="T22" s="24"/>
      <c r="U22" s="32"/>
      <c r="V22" s="63"/>
      <c r="W22" s="33"/>
      <c r="X22" s="17"/>
    </row>
    <row r="23" spans="2:24" s="14" customFormat="1" ht="105" customHeight="1" x14ac:dyDescent="0.25">
      <c r="B23" s="44">
        <v>4</v>
      </c>
      <c r="C23" s="68" t="s">
        <v>73</v>
      </c>
      <c r="D23" s="23" t="s">
        <v>70</v>
      </c>
      <c r="E23" s="23" t="s">
        <v>70</v>
      </c>
      <c r="F23" s="23" t="s">
        <v>95</v>
      </c>
      <c r="G23" s="24" t="s">
        <v>96</v>
      </c>
      <c r="H23" s="25" t="s">
        <v>97</v>
      </c>
      <c r="I23" s="24" t="s">
        <v>45</v>
      </c>
      <c r="J23" s="26"/>
      <c r="K23" s="69" t="s">
        <v>46</v>
      </c>
      <c r="L23" s="72">
        <f>_xlfn.IFNA(IF(I23=Hoja1!$B$6, "0.5", LOOKUP('F-SGC-007 Abro.'!I23,Hoja1!$B$4:$B$6,Hoja1!$C$4:$C$6)) + (IF('F-SGC-007 Abro.'!K23=Hoja1!$B$6,"0.5",LOOKUP('F-SGC-007 Abro.'!K23,Hoja1!$B$4:$B$6,Hoja1!$C$4:$C$6))), "  ")</f>
        <v>4</v>
      </c>
      <c r="M23" s="73" t="str">
        <f t="shared" si="1"/>
        <v>Alto</v>
      </c>
      <c r="N23" s="25"/>
      <c r="O23" s="28"/>
      <c r="P23" s="29"/>
      <c r="Q23" s="29"/>
      <c r="R23" s="30"/>
      <c r="S23" s="24"/>
      <c r="T23" s="24"/>
      <c r="U23" s="32" t="str">
        <f>_xlfn.IFNA(IF(S23=Hoja1!$B$6, "0.5", LOOKUP('F-SGC-007 Abro.'!S23,Hoja1!$B$4:$B$6,Hoja1!$C$4:$C$6)) + (IF('F-SGC-007 Abro.'!T23=Hoja1!$B$6,"0.5",LOOKUP('F-SGC-007 Abro.'!T23,Hoja1!$B$4:$B$6,Hoja1!$C$4:$C$6))), " ")</f>
        <v xml:space="preserve"> </v>
      </c>
      <c r="V23" s="63" t="str">
        <f t="shared" si="0"/>
        <v xml:space="preserve"> </v>
      </c>
      <c r="W23" s="42"/>
      <c r="X23" s="17"/>
    </row>
  </sheetData>
  <sheetProtection selectLockedCells="1"/>
  <mergeCells count="41">
    <mergeCell ref="W15:W16"/>
    <mergeCell ref="B14:D14"/>
    <mergeCell ref="I14:L14"/>
    <mergeCell ref="B15:B16"/>
    <mergeCell ref="C15:C16"/>
    <mergeCell ref="H15:H16"/>
    <mergeCell ref="I15:I16"/>
    <mergeCell ref="J15:J16"/>
    <mergeCell ref="K15:K16"/>
    <mergeCell ref="L15:L16"/>
    <mergeCell ref="M15:M16"/>
    <mergeCell ref="O15:O16"/>
    <mergeCell ref="P15:Q15"/>
    <mergeCell ref="R15:R16"/>
    <mergeCell ref="N15:N16"/>
    <mergeCell ref="H12:K12"/>
    <mergeCell ref="H13:K13"/>
    <mergeCell ref="S11:W12"/>
    <mergeCell ref="B2:C4"/>
    <mergeCell ref="W2:W4"/>
    <mergeCell ref="D4:I4"/>
    <mergeCell ref="J4:Q4"/>
    <mergeCell ref="D2:V2"/>
    <mergeCell ref="D3:V3"/>
    <mergeCell ref="R4:V4"/>
    <mergeCell ref="D15:D16"/>
    <mergeCell ref="F15:G16"/>
    <mergeCell ref="E15:E16"/>
    <mergeCell ref="S9:W10"/>
    <mergeCell ref="S7:W8"/>
    <mergeCell ref="R7:R8"/>
    <mergeCell ref="S15:V15"/>
    <mergeCell ref="B6:D9"/>
    <mergeCell ref="H6:K6"/>
    <mergeCell ref="L6:O6"/>
    <mergeCell ref="H7:K7"/>
    <mergeCell ref="H8:K8"/>
    <mergeCell ref="H9:K9"/>
    <mergeCell ref="B10:D13"/>
    <mergeCell ref="H10:K10"/>
    <mergeCell ref="H11:K11"/>
  </mergeCells>
  <conditionalFormatting sqref="M17:M23">
    <cfRule type="cellIs" dxfId="12" priority="2" operator="equal">
      <formula>" "</formula>
    </cfRule>
    <cfRule type="cellIs" dxfId="11" priority="3" operator="equal">
      <formula>" "</formula>
    </cfRule>
    <cfRule type="cellIs" dxfId="10" priority="15" operator="equal">
      <formula>"Bajo"</formula>
    </cfRule>
    <cfRule type="cellIs" dxfId="9" priority="16" operator="equal">
      <formula>"Mínimo"</formula>
    </cfRule>
    <cfRule type="cellIs" dxfId="8" priority="17" operator="equal">
      <formula>"Medio"</formula>
    </cfRule>
    <cfRule type="cellIs" dxfId="7" priority="18" operator="equal">
      <formula>"Alto"</formula>
    </cfRule>
    <cfRule type="cellIs" dxfId="6" priority="19" operator="equal">
      <formula>"Extremo"</formula>
    </cfRule>
  </conditionalFormatting>
  <conditionalFormatting sqref="Q7:Q8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7:V23">
    <cfRule type="cellIs" dxfId="5" priority="1" operator="equal">
      <formula>" "</formula>
    </cfRule>
    <cfRule type="cellIs" dxfId="4" priority="10" operator="equal">
      <formula>"Extremo"</formula>
    </cfRule>
    <cfRule type="cellIs" dxfId="3" priority="11" operator="equal">
      <formula>"Alto"</formula>
    </cfRule>
    <cfRule type="cellIs" dxfId="2" priority="12" operator="equal">
      <formula>"Medio"</formula>
    </cfRule>
    <cfRule type="cellIs" dxfId="1" priority="13" operator="equal">
      <formula>"Mínimo"</formula>
    </cfRule>
    <cfRule type="cellIs" dxfId="0" priority="14" operator="equal">
      <formula>"Bajo"</formula>
    </cfRule>
  </conditionalFormatting>
  <dataValidations count="3">
    <dataValidation type="list" allowBlank="1" showInputMessage="1" showErrorMessage="1" sqref="G17:G23" xr:uid="{543E5D61-F6B4-4283-A048-4738908EA635}">
      <formula1>"R, O"</formula1>
    </dataValidation>
    <dataValidation type="list" allowBlank="1" showInputMessage="1" showErrorMessage="1" sqref="C17:C23" xr:uid="{99E031A2-F454-43E7-A322-B75C2195A17A}">
      <formula1>"FODA, Partes Interesadas, Almacén, Calidad, Compras, Dirección, Logística, Mantenimiento, Recursos Humanos, S.G.C, Sistemas, Producción, Ventas, Objetivos e Indicadores"</formula1>
    </dataValidation>
    <dataValidation type="list" allowBlank="1" showInputMessage="1" showErrorMessage="1" sqref="I17:I23 S17:T23 K17:K23" xr:uid="{E4159D3B-5DD7-49D2-9B6E-FF8AD33DDF7F}">
      <formula1>"Alta, Media, Baja"</formula1>
    </dataValidation>
  </dataValidations>
  <printOptions horizontalCentered="1"/>
  <pageMargins left="3.937007874015748E-2" right="3.937007874015748E-2" top="0.39370078740157483" bottom="0.15748031496062992" header="0.43307086614173229" footer="0.31496062992125984"/>
  <pageSetup scale="34" orientation="landscape" r:id="rId1"/>
  <headerFooter alignWithMargins="0">
    <oddFooter>&amp;RPágina &amp;P de &amp;N</oddFooter>
  </headerFooter>
  <colBreaks count="1" manualBreakCount="1">
    <brk id="23" max="53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AF15F-87CF-414D-9D75-59CEB4695ADF}">
  <dimension ref="A3:F7"/>
  <sheetViews>
    <sheetView workbookViewId="0"/>
  </sheetViews>
  <sheetFormatPr baseColWidth="10" defaultRowHeight="13.2" x14ac:dyDescent="0.25"/>
  <cols>
    <col min="1" max="1" width="4.77734375" customWidth="1"/>
  </cols>
  <sheetData>
    <row r="3" spans="1:6" x14ac:dyDescent="0.25">
      <c r="A3" t="s">
        <v>18</v>
      </c>
      <c r="B3" t="s">
        <v>48</v>
      </c>
      <c r="C3" t="s">
        <v>49</v>
      </c>
      <c r="E3">
        <v>5</v>
      </c>
      <c r="F3" t="s">
        <v>55</v>
      </c>
    </row>
    <row r="4" spans="1:6" x14ac:dyDescent="0.25">
      <c r="A4">
        <v>1</v>
      </c>
      <c r="B4" t="s">
        <v>45</v>
      </c>
      <c r="C4">
        <v>2.5</v>
      </c>
      <c r="E4">
        <v>4</v>
      </c>
      <c r="F4" t="s">
        <v>50</v>
      </c>
    </row>
    <row r="5" spans="1:6" x14ac:dyDescent="0.25">
      <c r="A5">
        <v>2</v>
      </c>
      <c r="B5" t="s">
        <v>46</v>
      </c>
      <c r="C5">
        <v>1.5</v>
      </c>
      <c r="E5">
        <v>3</v>
      </c>
      <c r="F5" t="s">
        <v>52</v>
      </c>
    </row>
    <row r="6" spans="1:6" x14ac:dyDescent="0.25">
      <c r="A6">
        <v>3</v>
      </c>
      <c r="B6" t="s">
        <v>47</v>
      </c>
      <c r="C6">
        <v>0.5</v>
      </c>
      <c r="E6">
        <v>2</v>
      </c>
      <c r="F6" t="s">
        <v>51</v>
      </c>
    </row>
    <row r="7" spans="1:6" x14ac:dyDescent="0.25">
      <c r="E7">
        <v>1</v>
      </c>
      <c r="F7" t="s">
        <v>53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B3:E10"/>
  <sheetViews>
    <sheetView topLeftCell="A4" workbookViewId="0">
      <selection activeCell="D8" sqref="D8"/>
    </sheetView>
  </sheetViews>
  <sheetFormatPr baseColWidth="10" defaultColWidth="11.44140625" defaultRowHeight="14.4" x14ac:dyDescent="0.3"/>
  <cols>
    <col min="1" max="2" width="11.44140625" style="6"/>
    <col min="3" max="3" width="18.77734375" style="6" customWidth="1"/>
    <col min="4" max="4" width="42.77734375" style="6" customWidth="1"/>
    <col min="5" max="5" width="17.21875" style="6" customWidth="1"/>
    <col min="6" max="16384" width="11.44140625" style="6"/>
  </cols>
  <sheetData>
    <row r="3" spans="2:5" x14ac:dyDescent="0.3">
      <c r="B3" s="5" t="s">
        <v>4</v>
      </c>
      <c r="C3" s="11" t="s">
        <v>3</v>
      </c>
      <c r="D3" s="12" t="s">
        <v>11</v>
      </c>
    </row>
    <row r="5" spans="2:5" x14ac:dyDescent="0.3">
      <c r="B5" s="7" t="s">
        <v>5</v>
      </c>
      <c r="C5" s="7" t="s">
        <v>6</v>
      </c>
      <c r="D5" s="7" t="s">
        <v>7</v>
      </c>
      <c r="E5" s="7" t="s">
        <v>8</v>
      </c>
    </row>
    <row r="6" spans="2:5" x14ac:dyDescent="0.3">
      <c r="B6" s="8">
        <v>0</v>
      </c>
      <c r="C6" s="10" t="s">
        <v>2</v>
      </c>
      <c r="D6" s="9" t="s">
        <v>9</v>
      </c>
      <c r="E6" s="10" t="s">
        <v>10</v>
      </c>
    </row>
    <row r="7" spans="2:5" ht="57.6" x14ac:dyDescent="0.3">
      <c r="B7" s="8">
        <v>1</v>
      </c>
      <c r="C7" s="49" t="s">
        <v>42</v>
      </c>
      <c r="D7" s="50" t="s">
        <v>43</v>
      </c>
      <c r="E7" s="49" t="s">
        <v>44</v>
      </c>
    </row>
    <row r="8" spans="2:5" ht="172.8" x14ac:dyDescent="0.3">
      <c r="B8" s="8">
        <v>2</v>
      </c>
      <c r="C8" s="83" t="s">
        <v>62</v>
      </c>
      <c r="D8" s="84" t="s">
        <v>63</v>
      </c>
      <c r="E8" s="96" t="s">
        <v>66</v>
      </c>
    </row>
    <row r="9" spans="2:5" x14ac:dyDescent="0.3">
      <c r="B9" s="8"/>
      <c r="C9" s="10"/>
      <c r="D9" s="9"/>
      <c r="E9" s="10"/>
    </row>
    <row r="10" spans="2:5" x14ac:dyDescent="0.3">
      <c r="B10" s="8"/>
      <c r="C10" s="10"/>
      <c r="D10" s="9"/>
      <c r="E10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F-SGC-007 </vt:lpstr>
      <vt:lpstr>F-SGC-007 Abro.</vt:lpstr>
      <vt:lpstr>Hoja1</vt:lpstr>
      <vt:lpstr>Cambios</vt:lpstr>
      <vt:lpstr>'F-SGC-007 '!Área_de_impresión</vt:lpstr>
      <vt:lpstr>'F-SGC-007 Abro.'!Área_de_impresión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ACEROS INDUSTRIALES TUVACE</dc:creator>
  <cp:lastModifiedBy>SGC</cp:lastModifiedBy>
  <cp:lastPrinted>2023-09-19T16:15:17Z</cp:lastPrinted>
  <dcterms:created xsi:type="dcterms:W3CDTF">2022-09-29T14:39:21Z</dcterms:created>
  <dcterms:modified xsi:type="dcterms:W3CDTF">2025-06-01T15:07:27Z</dcterms:modified>
</cp:coreProperties>
</file>